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7200" windowWidth="14955" windowHeight="7305" tabRatio="598" firstSheet="1" activeTab="1"/>
  </bookViews>
  <sheets>
    <sheet name="MENU" sheetId="1" r:id="rId1"/>
    <sheet name="base" sheetId="2" r:id="rId2"/>
    <sheet name="INDV" sheetId="3" r:id="rId3"/>
    <sheet name="pharmacie01" sheetId="4" r:id="rId4"/>
    <sheet name="PERIMER" sheetId="5" r:id="rId5"/>
    <sheet name="MEDICAMEN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mf1">#REF!</definedName>
    <definedName name="__mf2">#REF!</definedName>
    <definedName name="__ml2">#REF!</definedName>
    <definedName name="_0217">'base'!$C$4:$C$205</definedName>
    <definedName name="_mf1" localSheetId="2">#REF!</definedName>
    <definedName name="_mf1">#REF!</definedName>
    <definedName name="_mf2" localSheetId="2">#REF!</definedName>
    <definedName name="_mf2">#REF!</definedName>
    <definedName name="_ml2" localSheetId="2">#REF!</definedName>
    <definedName name="_ml2">#REF!</definedName>
    <definedName name="_xlfn.BAHTTEXT" hidden="1">#NAME?</definedName>
    <definedName name="_xlfn.IFERROR" hidden="1">#NAME?</definedName>
    <definedName name="Adresse" localSheetId="2">OFFSET('[14]Base'!$C$1,1,0,COUNTA('[14]Base'!$A:$A)-1,1)</definedName>
    <definedName name="Adresse">OFFSET('[1]Base'!$C$1,1,0,COUNTA('[1]Base'!$A:$A)-1,1)</definedName>
    <definedName name="Annee" localSheetId="2">#REF!</definedName>
    <definedName name="Annee">#REF!</definedName>
    <definedName name="bague" localSheetId="2">#REF!</definedName>
    <definedName name="bague">#REF!</definedName>
    <definedName name="base" localSheetId="2">#REF!</definedName>
    <definedName name="base">'base'!$C$4:$C$205</definedName>
    <definedName name="base02">'base'!$C$4:$C$236</definedName>
    <definedName name="base04">'base'!$C$4:$C$263</definedName>
    <definedName name="BASSE01" localSheetId="2">'[13]base'!$C$4:$C$223</definedName>
    <definedName name="BASSE01">'base'!$C$4:$C$223</definedName>
    <definedName name="basse02">'[11]basse'!$B$2:$B$223</definedName>
    <definedName name="Cathegorie" localSheetId="2">OFFSET('[14]Base'!$G$1,1,0,COUNTA('[14]Base'!$A:$A)-1,1)</definedName>
    <definedName name="Cathegorie">OFFSET('[1]Base'!$G$1,1,0,COUNTA('[1]Base'!$A:$A)-1,1)</definedName>
    <definedName name="cause">'base'!$C$4:$C$217</definedName>
    <definedName name="CbA" localSheetId="2">OFFSET(#REF!,,,COUNT(#REF!))</definedName>
    <definedName name="CbA">OFFSET(#REF!,,,COUNT(#REF!))</definedName>
    <definedName name="CbB" localSheetId="2">OFFSET(#REF!,,,COUNT(#REF!))</definedName>
    <definedName name="CbB">OFFSET(#REF!,,,COUNT(#REF!))</definedName>
    <definedName name="CbC" localSheetId="2">OFFSET(#REF!,,,COUNT(#REF!))</definedName>
    <definedName name="CbC">OFFSET(#REF!,,,COUNT(#REF!))</definedName>
    <definedName name="CbD" localSheetId="2">OFFSET(#REF!,,,COUNT(#REF!))</definedName>
    <definedName name="CbD">OFFSET(#REF!,,,COUNT(#REF!))</definedName>
    <definedName name="CbE" localSheetId="2">OFFSET(#REF!,,,COUNT(#REF!))</definedName>
    <definedName name="CbE">OFFSET(#REF!,,,COUNT(#REF!))</definedName>
    <definedName name="cc" localSheetId="2">#REF!</definedName>
    <definedName name="cc">#REF!</definedName>
    <definedName name="chiffres">'[9]Base'!$C$2:$C$202</definedName>
    <definedName name="code">'base'!$IT$2:$IT$72</definedName>
    <definedName name="coderace">'base'!$IU$3:$IV$74</definedName>
    <definedName name="CP_Postal" localSheetId="2">OFFSET('[14]Base'!$D$1,1,0,COUNTA('[14]Base'!$A:$A)-1,1)</definedName>
    <definedName name="CP_Postal">OFFSET('[1]Base'!$D$1,1,0,COUNTA('[1]Base'!$A:$A)-1,1)</definedName>
    <definedName name="date">OFFSET('[3]soins'!$C$7,,,MATCH("z*z",'[3]soins'!$F:$F,1)-6)</definedName>
    <definedName name="Date_naissance" localSheetId="2">OFFSET('[14]Base'!$F$1,1,0,COUNTA('[14]Base'!$A:$A)-1,1)</definedName>
    <definedName name="Date_naissance">OFFSET('[1]Base'!$F$1,1,0,COUNTA('[1]Base'!$A:$A)-1,1)</definedName>
    <definedName name="datemaj" localSheetId="2">#REF!</definedName>
    <definedName name="datemaj">#REF!</definedName>
    <definedName name="dates">OFFSET('[15]INDV'!$B$5,0,0,COUNTA('[15]INDV'!$B:$B)-3,1)</definedName>
    <definedName name="delai">OFFSET('[4]basse'!$K$1,1,0,COUNTA('[4]basse'!$K$2:$K$65001),1)</definedName>
    <definedName name="Designations" localSheetId="2">OFFSET(#REF!,,,COUNTA(#REF!)-1)</definedName>
    <definedName name="Designations">OFFSET(#REF!,,,COUNTA(#REF!)-1)</definedName>
    <definedName name="DonnéesMouvement" localSheetId="0">OFFSET('[16]Mouvement'!$A$3,,,COUNTA('[16]Mouvement'!$A:$A)-1,12)</definedName>
    <definedName name="DonnéesMouvement">OFFSET('[16]Mouvement'!$A$3,,,COUNTA('[16]Mouvement'!$A:$A)-1,12)</definedName>
    <definedName name="dosage1">OFFSET('[15]INDV'!$F$5,0,0,COUNTA('[15]INDV'!$B:$B)-3,1)</definedName>
    <definedName name="dosage2">OFFSET('[15]INDV'!$H$5,0,0,COUNTA('[15]INDV'!$B:$B)-3,1)</definedName>
    <definedName name="dosage3">OFFSET('[15]INDV'!$J$5,0,0,COUNTA('[15]INDV'!$B:$B)-3,1)</definedName>
    <definedName name="DOSE">OFFSET('[4]basse'!$G$1,1,0,COUNTA('[4]basse'!$G$2:$G$65001),1)</definedName>
    <definedName name="durée">OFFSET('[15]INDV'!$D$5,0,0,COUNTA('[15]INDV'!$B:$B)-3,1)</definedName>
    <definedName name="eclos" localSheetId="2">#REF!</definedName>
    <definedName name="eclos">#REF!</definedName>
    <definedName name="fc" localSheetId="2">#REF!</definedName>
    <definedName name="fc">#REF!</definedName>
    <definedName name="FEMELLE" localSheetId="2">#REF!</definedName>
    <definedName name="FEMELLE">#REF!</definedName>
    <definedName name="ff" localSheetId="2">#REF!</definedName>
    <definedName name="ff">#REF!</definedName>
    <definedName name="ffa" localSheetId="2">#REF!</definedName>
    <definedName name="ffa">#REF!</definedName>
    <definedName name="ffb" localSheetId="2">#REF!</definedName>
    <definedName name="ffb">#REF!</definedName>
    <definedName name="ffe" localSheetId="2">#REF!</definedName>
    <definedName name="ffe">#REF!</definedName>
    <definedName name="gi" localSheetId="2">#REF!</definedName>
    <definedName name="gi">#REF!</definedName>
    <definedName name="hm" localSheetId="2">#REF!</definedName>
    <definedName name="hm">#REF!</definedName>
    <definedName name="ho" localSheetId="2">#REF!</definedName>
    <definedName name="ho">#REF!</definedName>
    <definedName name="I_D_F">OFFSET('[4]basse'!$A$1,1,0,COUNTA('[4]basse'!$A$2:$A$65001),1)</definedName>
    <definedName name="id">OFFSET('[3]soins'!$B$7,,,MATCH("z*z",'[3]soins'!$F:$F,1)-6)</definedName>
    <definedName name="idf" localSheetId="2">#REF!</definedName>
    <definedName name="idf">#REF!</definedName>
    <definedName name="ind">'base'!$C$4:$C$230</definedName>
    <definedName name="IntituTypes">#REF!</definedName>
    <definedName name="IntituTypes1">#REF!</definedName>
    <definedName name="IntituTypes2">#REF!</definedName>
    <definedName name="IntituTypes3">#REF!</definedName>
    <definedName name="IntituTypes4">#REF!</definedName>
    <definedName name="IntituTypes5">#REF!</definedName>
    <definedName name="IntituTypes6">#REF!</definedName>
    <definedName name="ja" localSheetId="2">#REF!</definedName>
    <definedName name="ja">#REF!</definedName>
    <definedName name="jb" localSheetId="2">#REF!</definedName>
    <definedName name="jb">#REF!</definedName>
    <definedName name="liste" localSheetId="2">(CbA&amp;CbB&amp;CbC&amp;CbD&amp;CbE)*1</definedName>
    <definedName name="liste">(CbA&amp;CbB&amp;CbC&amp;CbD&amp;CbE)*1</definedName>
    <definedName name="ListeNoms" localSheetId="2">OFFSET(#REF!,1,,COUNTA(#REF!)-1)</definedName>
    <definedName name="ListeNoms">OFFSET(#REF!,1,,COUNTA(#REF!)-1)</definedName>
    <definedName name="MALE" localSheetId="2">#REF!</definedName>
    <definedName name="MALE">#REF!</definedName>
    <definedName name="maliste" localSheetId="2">'[13]base'!$C$4:$C$199</definedName>
    <definedName name="maliste">'base'!$C$4:$C$199</definedName>
    <definedName name="maliste1">'[12]base'!$IT$2:$IT$7</definedName>
    <definedName name="mc" localSheetId="2">#REF!</definedName>
    <definedName name="mc">#REF!</definedName>
    <definedName name="MEDIC" localSheetId="2">'[13]pharmacie'!$A$6:$A$61</definedName>
    <definedName name="MEDIC">#REF!</definedName>
    <definedName name="medicament">'base'!$IU$2:$IU$76</definedName>
    <definedName name="medicaments">OFFSET('[4]basse'!$E$1,1,0,COUNTA('[4]basse'!$E$2:$E$65001),1)</definedName>
    <definedName name="MEDOC" localSheetId="2">'[13]pharmacie'!$A$6:$A$80</definedName>
    <definedName name="MEDOC">#REF!</definedName>
    <definedName name="MEFLOSYL" localSheetId="2">'INDV'!$AE$5:$AE$48</definedName>
    <definedName name="MEFLOSYL">#REF!</definedName>
    <definedName name="mf" localSheetId="2">#REF!</definedName>
    <definedName name="mf">#REF!</definedName>
    <definedName name="mf1" localSheetId="2">#REF!</definedName>
    <definedName name="mf1">#REF!</definedName>
    <definedName name="mf2" localSheetId="2">#REF!</definedName>
    <definedName name="mf2">#REF!</definedName>
    <definedName name="ml" localSheetId="2">#REF!</definedName>
    <definedName name="ml">#REF!</definedName>
    <definedName name="ml2" localSheetId="2">#REF!</definedName>
    <definedName name="ml2">#REF!</definedName>
    <definedName name="Mode_admi">OFFSET('[4]basse'!$I$1,1,0,COUNTA('[4]basse'!$I$2:$I$65001),1)</definedName>
    <definedName name="MotDePasse" hidden="1">"jmcr"</definedName>
    <definedName name="Nomlatin">'[5]base de donnée'!$C$4</definedName>
    <definedName name="noms" localSheetId="2">#REF!</definedName>
    <definedName name="noms">#REF!</definedName>
    <definedName name="Nomsproduits">OFFSET('[6]stock global'!$B$5,,,COUNTA('[6]stock global'!$B:$B),1)</definedName>
    <definedName name="Nomvernaculaire">'[5]base de donnée'!$B$4</definedName>
    <definedName name="NUM">OFFSET('[10]INDV'!$A$5,,,MATCH("zz",'[10]INDV'!$A$5:$A$10000,1))</definedName>
    <definedName name="numéros" localSheetId="2">OFFSET('[13]base'!$B$4,,,COUNTA('[13]base'!$B:$B)-1)</definedName>
    <definedName name="numéros">OFFSET('base'!$B$4,,,COUNTA('base'!$B:$B)-1)</definedName>
    <definedName name="ORDONNANCE">'[7]Identifiants'!$L$2:$L$11</definedName>
    <definedName name="Param_ligne" localSheetId="2">#REF!</definedName>
    <definedName name="Param_ligne">#REF!</definedName>
    <definedName name="parc">OFFSET('[3]soins'!$A$7,,,MATCH("z*z",'[3]soins'!$F:$F,1)-6)</definedName>
    <definedName name="pharmacie">'base'!$IU$3:$IU$83</definedName>
    <definedName name="pondus" localSheetId="2">#REF!</definedName>
    <definedName name="pondus">#REF!</definedName>
    <definedName name="Prix">OFFSET(#REF!,0,0,COUNTA(#REF!))</definedName>
    <definedName name="produit1">OFFSET('[15]INDV'!$E$5,0,0,COUNTA('[15]INDV'!$B:$B)-3,1)</definedName>
    <definedName name="produit2">OFFSET('[15]INDV'!$G$5,0,0,COUNTA('[15]INDV'!$B:$B)-3,1)</definedName>
    <definedName name="produit3">OFFSET('[15]INDV'!$I$5,0,0,COUNTA('[15]INDV'!$B:$B)-3,1)</definedName>
    <definedName name="race">'base'!$IS$2:$IS$120</definedName>
    <definedName name="Ref">OFFSET(#REF!,0,0,COUNTA(#REF!))</definedName>
    <definedName name="RefStock">OFFSET(#REF!,0,0,COUNTA(#REF!))</definedName>
    <definedName name="remedes" localSheetId="2">#REF!</definedName>
    <definedName name="remedes">#REF!</definedName>
    <definedName name="rr" localSheetId="2">#REF!</definedName>
    <definedName name="rr">#REF!</definedName>
    <definedName name="selection">'base'!$B$4:$B$233</definedName>
    <definedName name="Sex" localSheetId="2">OFFSET('[14]Base'!$H$1,1,0,COUNTA('[14]Base'!$A:$A)-1,1)</definedName>
    <definedName name="Sex">OFFSET('[1]Base'!$H$1,1,0,COUNTA('[1]Base'!$A:$A)-1,1)</definedName>
    <definedName name="tableProduitPoids" localSheetId="2">#REF!</definedName>
    <definedName name="tableProduitPoids">#REF!</definedName>
    <definedName name="Tel" localSheetId="2">OFFSET('[14]Base'!$I$1,1,0,COUNTA('[14]Base'!$A:$A)-1,1)</definedName>
    <definedName name="Tel">OFFSET('[1]Base'!$I$1,1,0,COUNTA('[1]Base'!$A:$A)-1,1)</definedName>
    <definedName name="TENDRIADE___22D_rue_Joliot_Curie_à_ChâteauBourg__35220___Tél__02_99623462" localSheetId="2">'[8]PDS'!#REF!</definedName>
    <definedName name="TENDRIADE___22D_rue_Joliot_Curie_à_ChâteauBourg__35220___Tél__02_99623462">'[8]PDS'!#REF!</definedName>
    <definedName name="titrescolonnesFeuil1">'[6]Feuil1'!$B$7:$Q$7</definedName>
    <definedName name="titrescolonnesFeuil2">'[6]Feuil2'!$B$7:$Q$7</definedName>
    <definedName name="Titrescolonnesfeuillemodèle">'[6]feuillemodèle'!$B$7:$Q$7</definedName>
    <definedName name="titrescolonnesfibra" localSheetId="2">#REF!</definedName>
    <definedName name="titrescolonnesfibra">#REF!</definedName>
    <definedName name="titrescolonnesmais" localSheetId="2">#REF!</definedName>
    <definedName name="titrescolonnesmais">#REF!</definedName>
    <definedName name="titrescolonnespaille" localSheetId="2">#REF!</definedName>
    <definedName name="titrescolonnespaille">#REF!</definedName>
    <definedName name="Totalcaproduits">OFFSET('[6]stock global'!$H$5,,,COUNTA('[6]stock global'!$H:$H),1)</definedName>
    <definedName name="totauxFeuil1">'[6]Feuil1'!$B$60:$Q$60</definedName>
    <definedName name="totauxFeuil2">'[6]Feuil2'!$B$59:$Q$59</definedName>
    <definedName name="Totauxfeuillemodèle">'[6]feuillemodèle'!$B$59:$Q$59</definedName>
    <definedName name="totauxfibra" localSheetId="2">#REF!</definedName>
    <definedName name="totauxfibra">#REF!</definedName>
    <definedName name="totauxmais" localSheetId="2">#REF!</definedName>
    <definedName name="totauxmais">#REF!</definedName>
    <definedName name="totauxpaille" localSheetId="2">#REF!</definedName>
    <definedName name="totauxpaille">#REF!</definedName>
    <definedName name="TRAITEMENTS" localSheetId="2">#REF!</definedName>
    <definedName name="TRAITEMENTS">#REF!</definedName>
    <definedName name="tt" localSheetId="2">#REF!</definedName>
    <definedName name="tt">#REF!</definedName>
    <definedName name="TVA">#REF!</definedName>
    <definedName name="vAlerte" localSheetId="2">COUNTIF(#REF!,#REF!)+SUMPRODUCT((#REF!=#REF!)*(#REF!=#REF!))+SUMPRODUCT((#REF!=#REF!)*(#REF!=#REF!))</definedName>
    <definedName name="vAlerte">COUNTIF(#REF!,#REF!)+SUMPRODUCT((#REF!=#REF!)*(#REF!=#REF!))+SUMPRODUCT((#REF!=#REF!)*(#REF!=#REF!))</definedName>
    <definedName name="ve" localSheetId="2">#REF!</definedName>
    <definedName name="ve">#REF!</definedName>
    <definedName name="veaux">'base'!$IO$2:$IO$222</definedName>
    <definedName name="Ville" localSheetId="2">OFFSET('[14]Base'!$E$1,1,0,COUNTA('[14]Base'!$A:$A)-1,1)</definedName>
    <definedName name="Ville">OFFSET('[1]Base'!$E$1,1,0,COUNTA('[1]Base'!$A:$A)-1,1)</definedName>
    <definedName name="Zone" localSheetId="2">('INDV'!CbA&amp;'INDV'!CbB&amp;'INDV'!CbC&amp;'INDV'!CbD&amp;'INDV'!CbE)*1</definedName>
    <definedName name="Zone">(CbA&amp;CbB&amp;CbC&amp;CbD&amp;CbE)*1</definedName>
    <definedName name="_xlnm.Print_Area" localSheetId="2">'INDV'!$A$1:$M$40</definedName>
    <definedName name="_xlnm.Print_Area" localSheetId="5">'MEDICAMENT'!$A$1:$T$58</definedName>
  </definedNames>
  <calcPr fullCalcOnLoad="1"/>
</workbook>
</file>

<file path=xl/sharedStrings.xml><?xml version="1.0" encoding="utf-8"?>
<sst xmlns="http://schemas.openxmlformats.org/spreadsheetml/2006/main" count="613" uniqueCount="339">
  <si>
    <t>Date  de naissance</t>
  </si>
  <si>
    <t>N/NATIONAL</t>
  </si>
  <si>
    <t>N/TRAVAIL</t>
  </si>
  <si>
    <t>RC</t>
  </si>
  <si>
    <t>RACE</t>
  </si>
  <si>
    <t>AGE</t>
  </si>
  <si>
    <t>DOUBLON</t>
  </si>
  <si>
    <t>SEXE</t>
  </si>
  <si>
    <t xml:space="preserve">DATE DEBUT </t>
  </si>
  <si>
    <t>N</t>
  </si>
  <si>
    <t>DUR/J</t>
  </si>
  <si>
    <t>PRODUIT 1</t>
  </si>
  <si>
    <t>DOSAGE</t>
  </si>
  <si>
    <t>PRODUIT 2</t>
  </si>
  <si>
    <t>PRODUIT 3</t>
  </si>
  <si>
    <t>VOIE D'ADMINIST</t>
  </si>
  <si>
    <t>MOTIF</t>
  </si>
  <si>
    <t>DATE FIN</t>
  </si>
  <si>
    <t>ORDONNANCE</t>
  </si>
  <si>
    <t>BESORTYL</t>
  </si>
  <si>
    <t>BIODYL</t>
  </si>
  <si>
    <t>ASPIRINE</t>
  </si>
  <si>
    <t>MEFLOSYL</t>
  </si>
  <si>
    <t>CORTEXELINE</t>
  </si>
  <si>
    <t>COFAFER</t>
  </si>
  <si>
    <t>DIURIZONE</t>
  </si>
  <si>
    <t>COFALYSOR</t>
  </si>
  <si>
    <t>ORNIPURAL</t>
  </si>
  <si>
    <t>G4</t>
  </si>
  <si>
    <t>METHIO B12</t>
  </si>
  <si>
    <t>MULTIBIO</t>
  </si>
  <si>
    <t>DOXYVAL</t>
  </si>
  <si>
    <t>SHOTAPEN</t>
  </si>
  <si>
    <t>13</t>
  </si>
  <si>
    <t>ERYTHROVET</t>
  </si>
  <si>
    <t>ESTOCELAN</t>
  </si>
  <si>
    <t>EXCENEL RTU</t>
  </si>
  <si>
    <t>SELECTAN</t>
  </si>
  <si>
    <t>ULTRA B</t>
  </si>
  <si>
    <t>FERCOSANG</t>
  </si>
  <si>
    <t>BAYCOX</t>
  </si>
  <si>
    <t xml:space="preserve">LINCO </t>
  </si>
  <si>
    <t>SELECTANT</t>
  </si>
  <si>
    <t>BIOPULMONE</t>
  </si>
  <si>
    <t>HEMOCED</t>
  </si>
  <si>
    <t>HGB 1</t>
  </si>
  <si>
    <t>CORRECTION</t>
  </si>
  <si>
    <t>HGB2</t>
  </si>
  <si>
    <t>HGB3</t>
  </si>
  <si>
    <t>AXILLIN</t>
  </si>
  <si>
    <t>INOXYL</t>
  </si>
  <si>
    <t>DEXALONE</t>
  </si>
  <si>
    <t>DRAXXIN</t>
  </si>
  <si>
    <t>VETEDINE</t>
  </si>
  <si>
    <t>DATE</t>
  </si>
  <si>
    <t>POUROMEC</t>
  </si>
  <si>
    <t xml:space="preserve">EUFLORE </t>
  </si>
  <si>
    <t>MASTIJET SERINGUE</t>
  </si>
  <si>
    <t>SPECIDRAL +</t>
  </si>
  <si>
    <t>COBACTANT 2,5</t>
  </si>
  <si>
    <t>EFICUR</t>
  </si>
  <si>
    <t>SYNULOX</t>
  </si>
  <si>
    <t>COLIVET  SOLUTION</t>
  </si>
  <si>
    <t>DOXYVAL 20%</t>
  </si>
  <si>
    <t>BAYTRIL 2,5 BUVABLE</t>
  </si>
  <si>
    <t>BVD</t>
  </si>
  <si>
    <t>OTC 50</t>
  </si>
  <si>
    <t>PRACETAM</t>
  </si>
  <si>
    <t>VETECARDIOL</t>
  </si>
  <si>
    <t>MEDERENTIL</t>
  </si>
  <si>
    <t>RENOBIONE</t>
  </si>
  <si>
    <t>MARBOCYL 10%</t>
  </si>
  <si>
    <t>TEINTURE D'IODE</t>
  </si>
  <si>
    <t>NOMBRE</t>
  </si>
  <si>
    <t>F</t>
  </si>
  <si>
    <t>VETRIMOXIN POUDRE</t>
  </si>
  <si>
    <t xml:space="preserve">     TIMOVET </t>
  </si>
  <si>
    <t>aa</t>
  </si>
  <si>
    <t xml:space="preserve">   GENIXINE</t>
  </si>
  <si>
    <t>TRANSITONYL</t>
  </si>
  <si>
    <t>PANACURE</t>
  </si>
  <si>
    <t>VETRIMOXIN INJ</t>
  </si>
  <si>
    <t>Ayshire</t>
  </si>
  <si>
    <t>Angus</t>
  </si>
  <si>
    <t>Bretonne pie noire</t>
  </si>
  <si>
    <t>Armoricaine</t>
  </si>
  <si>
    <t>Dairy Shorthorn</t>
  </si>
  <si>
    <t>Aubrac</t>
  </si>
  <si>
    <t>Guernesey</t>
  </si>
  <si>
    <t>Aurochs reconstitué</t>
  </si>
  <si>
    <t>Jersiaise</t>
  </si>
  <si>
    <t>Bazadaise</t>
  </si>
  <si>
    <t>Prim’Holstein</t>
  </si>
  <si>
    <t>Béarnaise</t>
  </si>
  <si>
    <t>Bleue du Nord</t>
  </si>
  <si>
    <t>Blonde d’Aquitaine</t>
  </si>
  <si>
    <t>Casta (Aure et St Girons)</t>
  </si>
  <si>
    <t>Charolaise</t>
  </si>
  <si>
    <t>Créole</t>
  </si>
  <si>
    <t>Ferrandaise</t>
  </si>
  <si>
    <t>Gasconne</t>
  </si>
  <si>
    <t>Hereford</t>
  </si>
  <si>
    <t>Highland cattle</t>
  </si>
  <si>
    <t>Hérens</t>
  </si>
  <si>
    <t>Inra 95</t>
  </si>
  <si>
    <t>Limousine</t>
  </si>
  <si>
    <t>Lourdaise</t>
  </si>
  <si>
    <t>Maraichine</t>
  </si>
  <si>
    <t>Nantaise</t>
  </si>
  <si>
    <t>Parthenaise</t>
  </si>
  <si>
    <t>Piémontaise</t>
  </si>
  <si>
    <t>Raço di Biou</t>
  </si>
  <si>
    <t>Rouge des Prés</t>
  </si>
  <si>
    <t>Salers</t>
  </si>
  <si>
    <t>Saosnoise</t>
  </si>
  <si>
    <t>South Devon</t>
  </si>
  <si>
    <t>Villard de Lans</t>
  </si>
  <si>
    <t>Blanc Bleu</t>
  </si>
  <si>
    <t>ETAT</t>
  </si>
  <si>
    <t>OK pour prochain Traitement</t>
  </si>
  <si>
    <t>EN COURS</t>
  </si>
  <si>
    <t>TRAITEMENT TERMINE</t>
  </si>
  <si>
    <t xml:space="preserve"> I D F</t>
  </si>
  <si>
    <t>medicaments</t>
  </si>
  <si>
    <t>durée</t>
  </si>
  <si>
    <t>DOSE</t>
  </si>
  <si>
    <t>Mode admi</t>
  </si>
  <si>
    <t>delai</t>
  </si>
  <si>
    <t>ORDONNACE</t>
  </si>
  <si>
    <t>MALADIE</t>
  </si>
  <si>
    <t>%</t>
  </si>
  <si>
    <t>IM</t>
  </si>
  <si>
    <t>VO</t>
  </si>
  <si>
    <t>SANG</t>
  </si>
  <si>
    <t>SONDER</t>
  </si>
  <si>
    <t>I V</t>
  </si>
  <si>
    <t>IM+VO</t>
  </si>
  <si>
    <t xml:space="preserve">FIEVRE </t>
  </si>
  <si>
    <t>IM+OREILLE</t>
  </si>
  <si>
    <t>NOMBRIL</t>
  </si>
  <si>
    <t>OTITE D</t>
  </si>
  <si>
    <t>IP</t>
  </si>
  <si>
    <t xml:space="preserve">OTITE G </t>
  </si>
  <si>
    <t>IP NOMBRIL</t>
  </si>
  <si>
    <t>COCCIDIOSE</t>
  </si>
  <si>
    <t>sc</t>
  </si>
  <si>
    <t>DIARRHEES DEMARRAGES</t>
  </si>
  <si>
    <t>DIGESTION</t>
  </si>
  <si>
    <t>VO/IM</t>
  </si>
  <si>
    <t xml:space="preserve">ÉQUILIBRE </t>
  </si>
  <si>
    <t>IM/APPLICA</t>
  </si>
  <si>
    <t xml:space="preserve">ARTHRITE </t>
  </si>
  <si>
    <t>0267</t>
  </si>
  <si>
    <t>12</t>
  </si>
  <si>
    <t>BLESSURE</t>
  </si>
  <si>
    <t>0283</t>
  </si>
  <si>
    <t>DEPERISEMENTS</t>
  </si>
  <si>
    <t>0362</t>
  </si>
  <si>
    <t>EFFERYDRANT</t>
  </si>
  <si>
    <t>14</t>
  </si>
  <si>
    <t>AUTRE</t>
  </si>
  <si>
    <t>0473</t>
  </si>
  <si>
    <t xml:space="preserve">ESTOCELAN </t>
  </si>
  <si>
    <t>15</t>
  </si>
  <si>
    <t>CARDIAQUE</t>
  </si>
  <si>
    <t>0474</t>
  </si>
  <si>
    <t>16</t>
  </si>
  <si>
    <t>RESPIRATOIRE</t>
  </si>
  <si>
    <t>0494</t>
  </si>
  <si>
    <t>FERCOBSANG</t>
  </si>
  <si>
    <t>17</t>
  </si>
  <si>
    <t>PERETONITES</t>
  </si>
  <si>
    <t>0495</t>
  </si>
  <si>
    <t>18</t>
  </si>
  <si>
    <t>ULCERE</t>
  </si>
  <si>
    <t>0496</t>
  </si>
  <si>
    <t>HEMOSTAT</t>
  </si>
  <si>
    <t>19</t>
  </si>
  <si>
    <t>ENTERRO</t>
  </si>
  <si>
    <t>MENINGITES</t>
  </si>
  <si>
    <t>COLIQUE</t>
  </si>
  <si>
    <t>0541</t>
  </si>
  <si>
    <t>HYDRAVALS</t>
  </si>
  <si>
    <t>20</t>
  </si>
  <si>
    <t>ANEMIES</t>
  </si>
  <si>
    <t>0560</t>
  </si>
  <si>
    <t>LINCO SPECTIN</t>
  </si>
  <si>
    <t>0614</t>
  </si>
  <si>
    <t>LINCO spectin</t>
  </si>
  <si>
    <t>TRAUMATISME</t>
  </si>
  <si>
    <t>0617</t>
  </si>
  <si>
    <t>MABOCYL 10%</t>
  </si>
  <si>
    <t xml:space="preserve">FÉBRILE </t>
  </si>
  <si>
    <t>0618</t>
  </si>
  <si>
    <t>EQUILIBRE</t>
  </si>
  <si>
    <t>0619</t>
  </si>
  <si>
    <t>CURE</t>
  </si>
  <si>
    <t>0654</t>
  </si>
  <si>
    <t>DECES</t>
  </si>
  <si>
    <t>0655</t>
  </si>
  <si>
    <t>OEDME  PULMONAIRE</t>
  </si>
  <si>
    <t>0661</t>
  </si>
  <si>
    <t>SPECTAM</t>
  </si>
  <si>
    <t xml:space="preserve">OEDME  </t>
  </si>
  <si>
    <t>0693</t>
  </si>
  <si>
    <t>TONARSYL</t>
  </si>
  <si>
    <t>0762</t>
  </si>
  <si>
    <t>0764</t>
  </si>
  <si>
    <t>VECOXANT</t>
  </si>
  <si>
    <t>0790</t>
  </si>
  <si>
    <t>VIRKON</t>
  </si>
  <si>
    <t>0870</t>
  </si>
  <si>
    <t>0874</t>
  </si>
  <si>
    <t>PARC N°</t>
  </si>
  <si>
    <t>medicament</t>
  </si>
  <si>
    <t>SC</t>
  </si>
  <si>
    <t>Bison2</t>
  </si>
  <si>
    <t>Brahman (Zébu)3</t>
  </si>
  <si>
    <t>Chianina</t>
  </si>
  <si>
    <t>Corse</t>
  </si>
  <si>
    <t>De Combat (Espagnole brava)</t>
  </si>
  <si>
    <t>Galloway</t>
  </si>
  <si>
    <t>Marchigiana</t>
  </si>
  <si>
    <t xml:space="preserve">Mirandaise </t>
  </si>
  <si>
    <r>
      <rPr>
        <sz val="10"/>
        <rFont val="Arial"/>
        <family val="0"/>
      </rPr>
      <t xml:space="preserve">Tous croisés 39 </t>
    </r>
  </si>
  <si>
    <t>25</t>
  </si>
  <si>
    <t>39</t>
  </si>
  <si>
    <t xml:space="preserve"> Nom du médicament</t>
  </si>
  <si>
    <t>Date d'échéance</t>
  </si>
  <si>
    <t>Commandes</t>
  </si>
  <si>
    <t>ELEVAGE</t>
  </si>
  <si>
    <t xml:space="preserve"> </t>
  </si>
  <si>
    <t>Etat des stocks en élevage  /  Valorisation</t>
  </si>
  <si>
    <t>Semaine n°</t>
  </si>
  <si>
    <t>Stock Bleu</t>
  </si>
  <si>
    <t>Vétérinaire du secteur :</t>
  </si>
  <si>
    <t>ELEVAGE :</t>
  </si>
  <si>
    <t xml:space="preserve">Nbre veaux : </t>
  </si>
  <si>
    <t>Stock Blanc</t>
  </si>
  <si>
    <t>n° Bande</t>
  </si>
  <si>
    <t>Stock Maïs</t>
  </si>
  <si>
    <t>Nom</t>
  </si>
  <si>
    <t>Present.</t>
  </si>
  <si>
    <t>Démar.</t>
  </si>
  <si>
    <t xml:space="preserve">Stock </t>
  </si>
  <si>
    <t>R1</t>
  </si>
  <si>
    <t>R2</t>
  </si>
  <si>
    <t>R3</t>
  </si>
  <si>
    <t>Prix</t>
  </si>
  <si>
    <t>Tl Dém+R</t>
  </si>
  <si>
    <t>Val TOTALE</t>
  </si>
  <si>
    <t>Stock</t>
  </si>
  <si>
    <t>Sous-total PV</t>
  </si>
  <si>
    <t>VALEUR TOT BANDE</t>
  </si>
  <si>
    <t>€</t>
  </si>
  <si>
    <t>Valeur PV en stock de la bande N-1</t>
  </si>
  <si>
    <t>Moy.Dém.PV+R/VEAU</t>
  </si>
  <si>
    <t>RINGVAC a factuer à part avec les frais d'honoraire</t>
  </si>
  <si>
    <t>Moy. Stock PV/ VEAU</t>
  </si>
  <si>
    <t>Merci de rajouter 1 thermometre, seringue 5 , 10, 20 ml et aigueille 20 x 15</t>
  </si>
  <si>
    <t>Mt moy.PV/ VEAU</t>
  </si>
  <si>
    <t xml:space="preserve">ACADREX </t>
  </si>
  <si>
    <t>1 litre</t>
  </si>
  <si>
    <t>ASPIRINE 50</t>
  </si>
  <si>
    <t>5 kg</t>
  </si>
  <si>
    <t>BAYCOX BOVIS</t>
  </si>
  <si>
    <t>250 ml</t>
  </si>
  <si>
    <t xml:space="preserve">BESORTYL </t>
  </si>
  <si>
    <t>Sachet</t>
  </si>
  <si>
    <t>BOVALTO RESPI 4</t>
  </si>
  <si>
    <t>25 doses</t>
  </si>
  <si>
    <t>BOVIFERM</t>
  </si>
  <si>
    <t>sachet</t>
  </si>
  <si>
    <t>100 ml</t>
  </si>
  <si>
    <t>COGLAVAX</t>
  </si>
  <si>
    <t>CORTEXILINE</t>
  </si>
  <si>
    <t>DIAZIPRIM</t>
  </si>
  <si>
    <t>5 litres</t>
  </si>
  <si>
    <t>50 ml</t>
  </si>
  <si>
    <t>DIVAMECTIN</t>
  </si>
  <si>
    <t>1 kg</t>
  </si>
  <si>
    <t>2,5 kg</t>
  </si>
  <si>
    <t>EFFERHYDRAN</t>
  </si>
  <si>
    <t>8 cpmes</t>
  </si>
  <si>
    <t>EUFLOR</t>
  </si>
  <si>
    <t>GENIXINE</t>
  </si>
  <si>
    <t>10 ml</t>
  </si>
  <si>
    <t>INOXYL 11,5 %</t>
  </si>
  <si>
    <t>K-OTHRINE 7,5</t>
  </si>
  <si>
    <t>PNEUMOSPECTIN</t>
  </si>
  <si>
    <t>LODEVIL</t>
  </si>
  <si>
    <t>MASTIJET</t>
  </si>
  <si>
    <t>seringue</t>
  </si>
  <si>
    <t>MEDEDRANTIL</t>
  </si>
  <si>
    <t>MILOXAN</t>
  </si>
  <si>
    <t>NEOMETEORYL</t>
  </si>
  <si>
    <t>10 x 10ml</t>
  </si>
  <si>
    <t>NOROMECTIN 0,5 % PO / POUROMEC</t>
  </si>
  <si>
    <t>2,5 litres</t>
  </si>
  <si>
    <t>OTC</t>
  </si>
  <si>
    <t>10 kg</t>
  </si>
  <si>
    <t>PEROXYDE H2O</t>
  </si>
  <si>
    <t>20L</t>
  </si>
  <si>
    <t>PULMOTIL</t>
  </si>
  <si>
    <t>960 ml</t>
  </si>
  <si>
    <t>REGULOR</t>
  </si>
  <si>
    <t xml:space="preserve">5 L </t>
  </si>
  <si>
    <t>RINGVAC</t>
  </si>
  <si>
    <t>10 doses</t>
  </si>
  <si>
    <t>RISPOVAL RS BVD</t>
  </si>
  <si>
    <t>5 doses</t>
  </si>
  <si>
    <t>RISPOVAL RS INTRANASAL</t>
  </si>
  <si>
    <t>SALMOPAST</t>
  </si>
  <si>
    <t>50 ml1</t>
  </si>
  <si>
    <t>SELEDIET</t>
  </si>
  <si>
    <t>SURAMOX</t>
  </si>
  <si>
    <t>TRISULMIX</t>
  </si>
  <si>
    <t>VETRIMOXIN</t>
  </si>
  <si>
    <t>VITAMINE C</t>
  </si>
  <si>
    <t>ZACTRAN</t>
  </si>
  <si>
    <t xml:space="preserve">VETRIMOXIN PO </t>
  </si>
  <si>
    <t>1 Kg</t>
  </si>
  <si>
    <t>PANACUR</t>
  </si>
  <si>
    <t>Sachet 25g</t>
  </si>
  <si>
    <t xml:space="preserve">Prix ht : </t>
  </si>
  <si>
    <t xml:space="preserve">    </t>
  </si>
  <si>
    <t>race</t>
  </si>
  <si>
    <t>veaux</t>
  </si>
  <si>
    <t>Mise à disposition quantités</t>
  </si>
  <si>
    <t xml:space="preserve"> en stock</t>
  </si>
  <si>
    <t xml:space="preserve"> péremption     </t>
  </si>
  <si>
    <t>QUANTITEE</t>
  </si>
  <si>
    <t xml:space="preserve"> sortie</t>
  </si>
  <si>
    <t>0 mois 32 jours</t>
  </si>
  <si>
    <t>m</t>
  </si>
  <si>
    <t>moi</t>
  </si>
  <si>
    <t>22/08/2017</t>
  </si>
  <si>
    <t>vo  im  im</t>
  </si>
  <si>
    <t>fievre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</si>
</sst>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\ yyyy"/>
    <numFmt numFmtId="165" formatCode="0000"/>
    <numFmt numFmtId="166" formatCode="&quot;$&quot;#,##0.00"/>
    <numFmt numFmtId="167" formatCode="&quot;$&quot;#,##0"/>
    <numFmt numFmtId="168" formatCode="dd/mm/yy;@"/>
    <numFmt numFmtId="169" formatCode="000000"/>
    <numFmt numFmtId="170" formatCode="0;[Red]0"/>
    <numFmt numFmtId="171" formatCode="0000000"/>
    <numFmt numFmtId="172" formatCode="00000000"/>
    <numFmt numFmtId="173" formatCode="[$-40C]mmmm\-yy;@"/>
    <numFmt numFmtId="174" formatCode="[$-40C]d\-mmm\-yy;@"/>
    <numFmt numFmtId="175" formatCode="&quot;Vrai&quot;;&quot;Vrai&quot;;&quot;Faux&quot;"/>
    <numFmt numFmtId="176" formatCode="&quot;Actif&quot;;&quot;Actif&quot;;&quot;Inactif&quot;"/>
    <numFmt numFmtId="177" formatCode="[$-40C]dddd\ d\ mmmm\ yyyy"/>
    <numFmt numFmtId="178" formatCode="_-* #,##0.00\ _F_-;\-* #,##0.00\ _F_-;_-* &quot;-&quot;??\ _F_-;_-@_-"/>
    <numFmt numFmtId="179" formatCode="#,##0.00;[Red]#,##0.00"/>
    <numFmt numFmtId="180" formatCode="#,##0.0\ &quot;F&quot;"/>
    <numFmt numFmtId="181" formatCode="_-* #,##0.00\ [$€-1]_-;\-* #,##0.00\ [$€-1]_-;_-* &quot;-&quot;??\ [$€-1]_-"/>
    <numFmt numFmtId="182" formatCode="#,##0.00\ [$F-40C]"/>
    <numFmt numFmtId="183" formatCode="#,##0.00\ &quot;€&quot;"/>
    <numFmt numFmtId="184" formatCode="[$€-2]\ #,##0.00_);[Red]\([$€-2]\ #,##0.00\)"/>
    <numFmt numFmtId="185" formatCode="mmmm"/>
    <numFmt numFmtId="186" formatCode="yyyy"/>
    <numFmt numFmtId="187" formatCode="mmm\-yyyy"/>
    <numFmt numFmtId="188" formatCode="dd\-mm"/>
    <numFmt numFmtId="189" formatCode="d/mm/yy;@"/>
    <numFmt numFmtId="190" formatCode="d/mm"/>
  </numFmts>
  <fonts count="87">
    <font>
      <sz val="10"/>
      <name val="Arial"/>
      <family val="0"/>
    </font>
    <font>
      <sz val="10"/>
      <color indexed="63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23"/>
      <name val="Verdan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8"/>
      <color indexed="62"/>
      <name val="Cambria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2"/>
      <color indexed="63"/>
      <name val="Arial"/>
      <family val="2"/>
    </font>
    <font>
      <b/>
      <sz val="11"/>
      <color indexed="23"/>
      <name val="Calibri"/>
      <family val="2"/>
    </font>
    <font>
      <i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0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3"/>
      <name val="Arial"/>
      <family val="0"/>
    </font>
    <font>
      <b/>
      <sz val="14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10"/>
      <name val="Tahoma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10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12"/>
      <name val="Arial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63"/>
      <name val="Arial Unicode MS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4"/>
      <color indexed="63"/>
      <name val="Arial"/>
      <family val="0"/>
    </font>
    <font>
      <b/>
      <sz val="11"/>
      <color indexed="8"/>
      <name val="Arial"/>
      <family val="2"/>
    </font>
    <font>
      <sz val="9"/>
      <color indexed="17"/>
      <name val="Arial"/>
      <family val="2"/>
    </font>
    <font>
      <b/>
      <i/>
      <sz val="16"/>
      <name val="Arial"/>
      <family val="2"/>
    </font>
    <font>
      <b/>
      <sz val="16"/>
      <color indexed="63"/>
      <name val="Arial"/>
      <family val="2"/>
    </font>
    <font>
      <sz val="11"/>
      <color indexed="63"/>
      <name val="Segoe UI"/>
      <family val="2"/>
    </font>
    <font>
      <sz val="11"/>
      <color indexed="8"/>
      <name val="Century Gothic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69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31"/>
      </bottom>
    </border>
    <border>
      <left/>
      <right/>
      <top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double">
        <color indexed="12"/>
      </bottom>
    </border>
    <border>
      <left style="thin"/>
      <right style="medium"/>
      <top/>
      <bottom style="thin"/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double">
        <color indexed="12"/>
      </top>
      <bottom style="double">
        <color indexed="12"/>
      </bottom>
    </border>
    <border>
      <left style="thin"/>
      <right style="medium"/>
      <top style="thin"/>
      <bottom style="thin"/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double"/>
      <bottom style="double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6"/>
      </left>
      <right style="thin">
        <color indexed="57"/>
      </right>
      <top style="thin">
        <color indexed="57"/>
      </top>
      <bottom style="thin">
        <color indexed="57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2"/>
      </left>
      <right style="thick">
        <color indexed="10"/>
      </right>
      <top style="double">
        <color indexed="12"/>
      </top>
      <bottom style="double">
        <color indexed="12"/>
      </bottom>
    </border>
    <border>
      <left style="thick">
        <color indexed="10"/>
      </left>
      <right style="thick">
        <color indexed="10"/>
      </right>
      <top style="double">
        <color indexed="12"/>
      </top>
      <bottom style="double">
        <color indexed="12"/>
      </bottom>
    </border>
    <border>
      <left style="thick">
        <color indexed="10"/>
      </left>
      <right style="thick">
        <color indexed="12"/>
      </right>
      <top style="double">
        <color indexed="12"/>
      </top>
      <bottom style="double">
        <color indexed="12"/>
      </bottom>
    </border>
    <border>
      <left style="thick">
        <color indexed="12"/>
      </left>
      <right style="thick">
        <color indexed="10"/>
      </right>
      <top style="double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double">
        <color indexed="12"/>
      </top>
      <bottom style="thick">
        <color indexed="12"/>
      </bottom>
    </border>
    <border>
      <left style="thick">
        <color indexed="10"/>
      </left>
      <right style="thick">
        <color indexed="12"/>
      </right>
      <top style="double">
        <color indexed="12"/>
      </top>
      <bottom style="thick">
        <color indexed="12"/>
      </bottom>
    </border>
    <border>
      <left style="thick">
        <color indexed="18"/>
      </left>
      <right style="thick">
        <color indexed="18"/>
      </right>
      <top style="thick"/>
      <bottom style="double"/>
    </border>
    <border>
      <left style="thick">
        <color indexed="18"/>
      </left>
      <right style="thick"/>
      <top style="thick"/>
      <bottom style="double"/>
    </border>
    <border>
      <left style="thick">
        <color indexed="18"/>
      </left>
      <right style="thick">
        <color indexed="18"/>
      </right>
      <top style="double"/>
      <bottom style="double"/>
    </border>
    <border>
      <left style="thick">
        <color indexed="18"/>
      </left>
      <right style="thick"/>
      <top style="double"/>
      <bottom style="double"/>
    </border>
    <border>
      <left style="thick"/>
      <right style="thick">
        <color indexed="18"/>
      </right>
      <top style="thick"/>
      <bottom style="double"/>
    </border>
    <border>
      <left style="thick"/>
      <right style="thick">
        <color indexed="18"/>
      </right>
      <top style="double"/>
      <bottom style="double"/>
    </border>
    <border>
      <left style="thick"/>
      <right style="thick">
        <color indexed="18"/>
      </right>
      <top style="double"/>
      <bottom>
        <color indexed="63"/>
      </bottom>
    </border>
    <border>
      <left style="thick">
        <color indexed="18"/>
      </left>
      <right style="thick">
        <color indexed="18"/>
      </right>
      <top style="double"/>
      <bottom>
        <color indexed="63"/>
      </bottom>
    </border>
    <border>
      <left style="thick">
        <color indexed="18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>
        <color indexed="18"/>
      </right>
      <top style="thick"/>
      <bottom style="thick"/>
    </border>
    <border>
      <left style="thick">
        <color indexed="18"/>
      </left>
      <right style="thick">
        <color indexed="18"/>
      </right>
      <top style="thick"/>
      <bottom style="thick"/>
    </border>
    <border>
      <left style="thick">
        <color indexed="18"/>
      </left>
      <right style="thick"/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2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0"/>
      </left>
      <right style="thick">
        <color indexed="10"/>
      </right>
      <top style="thick">
        <color indexed="12"/>
      </top>
      <bottom style="double">
        <color indexed="12"/>
      </bottom>
    </border>
    <border>
      <left style="thick">
        <color indexed="10"/>
      </left>
      <right style="thick">
        <color indexed="12"/>
      </right>
      <top style="thick">
        <color indexed="12"/>
      </top>
      <bottom style="double">
        <color indexed="12"/>
      </bottom>
    </border>
    <border>
      <left style="thick">
        <color indexed="12"/>
      </left>
      <right style="thick">
        <color indexed="10"/>
      </right>
      <top style="thick">
        <color indexed="12"/>
      </top>
      <bottom style="double">
        <color indexed="12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167" fontId="22" fillId="23" borderId="1" applyFon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24" borderId="0" applyBorder="0">
      <alignment horizontal="left" vertical="center" indent="1"/>
      <protection/>
    </xf>
    <xf numFmtId="0" fontId="15" fillId="23" borderId="2" applyNumberFormat="0" applyAlignment="0" applyProtection="0"/>
    <xf numFmtId="0" fontId="15" fillId="25" borderId="2" applyNumberFormat="0" applyAlignment="0" applyProtection="0"/>
    <xf numFmtId="0" fontId="16" fillId="0" borderId="3" applyNumberFormat="0" applyFill="0" applyAlignment="0" applyProtection="0"/>
    <xf numFmtId="0" fontId="17" fillId="24" borderId="4" applyNumberFormat="0" applyAlignment="0" applyProtection="0"/>
    <xf numFmtId="0" fontId="0" fillId="26" borderId="5" applyNumberFormat="0" applyFont="0" applyAlignment="0" applyProtection="0"/>
    <xf numFmtId="0" fontId="13" fillId="9" borderId="2" applyNumberFormat="0" applyAlignment="0" applyProtection="0"/>
    <xf numFmtId="44" fontId="2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167" fontId="24" fillId="27" borderId="6" applyBorder="0" applyAlignment="0">
      <protection/>
    </xf>
    <xf numFmtId="167" fontId="25" fillId="25" borderId="7" applyBorder="0">
      <alignment horizontal="left" vertical="center" indent="1"/>
      <protection/>
    </xf>
    <xf numFmtId="0" fontId="25" fillId="28" borderId="8" applyNumberFormat="0" applyBorder="0">
      <alignment horizontal="left" vertical="top" indent="1"/>
      <protection/>
    </xf>
    <xf numFmtId="0" fontId="25" fillId="23" borderId="0" applyBorder="0">
      <alignment horizontal="left" vertical="center" indent="1"/>
      <protection/>
    </xf>
    <xf numFmtId="0" fontId="25" fillId="0" borderId="8" applyNumberFormat="0" applyFill="0">
      <alignment horizontal="centerContinuous" vertical="top"/>
      <protection/>
    </xf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3" fillId="9" borderId="2" applyNumberFormat="0" applyAlignment="0" applyProtection="0"/>
    <xf numFmtId="0" fontId="12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5" borderId="0">
      <alignment horizontal="left" indent="1"/>
      <protection/>
    </xf>
    <xf numFmtId="166" fontId="22" fillId="23" borderId="12" applyBorder="0">
      <alignment horizontal="left" vertical="center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26" borderId="5" applyNumberFormat="0" applyFont="0" applyAlignment="0" applyProtection="0"/>
    <xf numFmtId="0" fontId="14" fillId="4" borderId="13" applyNumberFormat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35" fillId="25" borderId="13" applyNumberFormat="0" applyAlignment="0" applyProtection="0"/>
    <xf numFmtId="0" fontId="29" fillId="24" borderId="0" applyBorder="0">
      <alignment horizontal="left" vertical="center" indent="1"/>
      <protection/>
    </xf>
    <xf numFmtId="0" fontId="36" fillId="0" borderId="0" applyNumberFormat="0" applyFill="0" applyBorder="0" applyAlignment="0" applyProtection="0"/>
    <xf numFmtId="0" fontId="30" fillId="30" borderId="0" applyBorder="0">
      <alignment horizontal="left" vertical="center" indent="1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0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17" fillId="24" borderId="4" applyNumberFormat="0" applyAlignment="0" applyProtection="0"/>
    <xf numFmtId="0" fontId="18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33" fillId="0" borderId="0" xfId="99" applyFont="1" applyBorder="1" applyAlignment="1">
      <alignment horizontal="left" indent="1"/>
      <protection/>
    </xf>
    <xf numFmtId="0" fontId="0" fillId="31" borderId="0" xfId="0" applyFill="1" applyAlignment="1">
      <alignment/>
    </xf>
    <xf numFmtId="0" fontId="4" fillId="31" borderId="0" xfId="0" applyFont="1" applyFill="1" applyAlignment="1">
      <alignment/>
    </xf>
    <xf numFmtId="0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8" borderId="0" xfId="0" applyFill="1" applyAlignment="1">
      <alignment/>
    </xf>
    <xf numFmtId="0" fontId="0" fillId="23" borderId="0" xfId="0" applyFill="1" applyAlignment="1">
      <alignment/>
    </xf>
    <xf numFmtId="0" fontId="56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"/>
    </xf>
    <xf numFmtId="0" fontId="55" fillId="0" borderId="0" xfId="0" applyNumberFormat="1" applyFont="1" applyBorder="1" applyAlignment="1">
      <alignment horizontal="center" vertical="center"/>
    </xf>
    <xf numFmtId="0" fontId="55" fillId="0" borderId="17" xfId="0" applyNumberFormat="1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31" borderId="0" xfId="0" applyFont="1" applyFill="1" applyAlignment="1">
      <alignment/>
    </xf>
    <xf numFmtId="0" fontId="59" fillId="32" borderId="0" xfId="0" applyFont="1" applyFill="1" applyAlignment="1">
      <alignment horizontal="center" vertical="center"/>
    </xf>
    <xf numFmtId="0" fontId="42" fillId="32" borderId="0" xfId="0" applyFont="1" applyFill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44" fillId="0" borderId="0" xfId="101" applyFont="1" applyBorder="1" applyAlignment="1">
      <alignment horizontal="left"/>
      <protection/>
    </xf>
    <xf numFmtId="14" fontId="4" fillId="0" borderId="0" xfId="101" applyNumberFormat="1" applyFont="1" applyBorder="1" applyAlignment="1">
      <alignment horizontal="center"/>
      <protection/>
    </xf>
    <xf numFmtId="169" fontId="1" fillId="0" borderId="0" xfId="101" applyNumberFormat="1" applyBorder="1" applyAlignment="1">
      <alignment horizontal="center"/>
      <protection/>
    </xf>
    <xf numFmtId="0" fontId="1" fillId="0" borderId="0" xfId="101" applyBorder="1">
      <alignment/>
      <protection/>
    </xf>
    <xf numFmtId="0" fontId="1" fillId="0" borderId="0" xfId="101" applyBorder="1" applyAlignment="1">
      <alignment horizontal="center"/>
      <protection/>
    </xf>
    <xf numFmtId="168" fontId="1" fillId="0" borderId="0" xfId="101" applyNumberFormat="1" applyBorder="1" applyAlignment="1">
      <alignment horizontal="center"/>
      <protection/>
    </xf>
    <xf numFmtId="14" fontId="4" fillId="0" borderId="0" xfId="101" applyNumberFormat="1" applyFont="1" applyBorder="1" applyAlignment="1">
      <alignment horizontal="center"/>
      <protection/>
    </xf>
    <xf numFmtId="0" fontId="5" fillId="0" borderId="0" xfId="101" applyFont="1" applyBorder="1" applyAlignment="1">
      <alignment horizontal="center"/>
      <protection/>
    </xf>
    <xf numFmtId="0" fontId="33" fillId="0" borderId="0" xfId="101" applyFont="1" applyBorder="1">
      <alignment/>
      <protection/>
    </xf>
    <xf numFmtId="0" fontId="1" fillId="0" borderId="0" xfId="101">
      <alignment/>
      <protection/>
    </xf>
    <xf numFmtId="0" fontId="1" fillId="0" borderId="0" xfId="101" applyNumberFormat="1">
      <alignment/>
      <protection/>
    </xf>
    <xf numFmtId="0" fontId="1" fillId="0" borderId="0" xfId="101" applyAlignment="1">
      <alignment horizontal="center"/>
      <protection/>
    </xf>
    <xf numFmtId="165" fontId="44" fillId="0" borderId="0" xfId="101" applyNumberFormat="1" applyFont="1" applyBorder="1" applyAlignment="1">
      <alignment horizontal="center"/>
      <protection/>
    </xf>
    <xf numFmtId="1" fontId="1" fillId="0" borderId="0" xfId="101" applyNumberFormat="1" applyBorder="1" applyAlignment="1">
      <alignment horizontal="center"/>
      <protection/>
    </xf>
    <xf numFmtId="0" fontId="68" fillId="4" borderId="18" xfId="101" applyFont="1" applyFill="1" applyBorder="1" applyAlignment="1">
      <alignment horizontal="center"/>
      <protection/>
    </xf>
    <xf numFmtId="0" fontId="4" fillId="3" borderId="19" xfId="101" applyFont="1" applyFill="1" applyBorder="1" applyAlignment="1">
      <alignment horizontal="center"/>
      <protection/>
    </xf>
    <xf numFmtId="0" fontId="4" fillId="3" borderId="0" xfId="101" applyFont="1" applyFill="1" applyBorder="1" applyAlignment="1">
      <alignment horizontal="center"/>
      <protection/>
    </xf>
    <xf numFmtId="0" fontId="4" fillId="17" borderId="0" xfId="101" applyFont="1" applyFill="1" applyBorder="1" applyAlignment="1">
      <alignment horizontal="center"/>
      <protection/>
    </xf>
    <xf numFmtId="0" fontId="68" fillId="0" borderId="18" xfId="101" applyFont="1" applyFill="1" applyBorder="1" applyAlignment="1">
      <alignment horizontal="center"/>
      <protection/>
    </xf>
    <xf numFmtId="49" fontId="68" fillId="33" borderId="0" xfId="101" applyNumberFormat="1" applyFont="1" applyFill="1" applyBorder="1" applyAlignment="1">
      <alignment horizontal="center"/>
      <protection/>
    </xf>
    <xf numFmtId="0" fontId="1" fillId="31" borderId="0" xfId="101" applyFill="1" applyAlignment="1">
      <alignment horizontal="center"/>
      <protection/>
    </xf>
    <xf numFmtId="0" fontId="1" fillId="0" borderId="0" xfId="101" applyFill="1" applyAlignment="1">
      <alignment horizontal="center"/>
      <protection/>
    </xf>
    <xf numFmtId="0" fontId="4" fillId="0" borderId="0" xfId="101" applyFont="1" applyAlignment="1">
      <alignment horizontal="center"/>
      <protection/>
    </xf>
    <xf numFmtId="9" fontId="1" fillId="0" borderId="0" xfId="104" applyAlignment="1">
      <alignment/>
    </xf>
    <xf numFmtId="0" fontId="1" fillId="0" borderId="0" xfId="101" applyFont="1" applyFill="1" applyBorder="1">
      <alignment/>
      <protection/>
    </xf>
    <xf numFmtId="0" fontId="4" fillId="0" borderId="0" xfId="95" applyFont="1" applyFill="1" applyBorder="1" applyAlignment="1">
      <alignment horizontal="center"/>
      <protection/>
    </xf>
    <xf numFmtId="49" fontId="69" fillId="0" borderId="0" xfId="95" applyNumberFormat="1" applyFont="1" applyFill="1" applyBorder="1" applyAlignment="1">
      <alignment horizontal="center"/>
      <protection/>
    </xf>
    <xf numFmtId="49" fontId="68" fillId="33" borderId="0" xfId="95" applyNumberFormat="1" applyFont="1" applyFill="1" applyBorder="1" applyAlignment="1">
      <alignment horizontal="center"/>
      <protection/>
    </xf>
    <xf numFmtId="0" fontId="1" fillId="0" borderId="0" xfId="101" applyFont="1" applyAlignment="1">
      <alignment horizontal="center"/>
      <protection/>
    </xf>
    <xf numFmtId="49" fontId="3" fillId="0" borderId="12" xfId="101" applyNumberFormat="1" applyFont="1" applyBorder="1" applyAlignment="1">
      <alignment horizontal="center" vertical="center"/>
      <protection/>
    </xf>
    <xf numFmtId="49" fontId="3" fillId="0" borderId="0" xfId="101" applyNumberFormat="1" applyFont="1" applyBorder="1" applyAlignment="1">
      <alignment horizontal="center" vertical="center"/>
      <protection/>
    </xf>
    <xf numFmtId="0" fontId="42" fillId="29" borderId="0" xfId="101" applyFont="1" applyFill="1" applyAlignment="1">
      <alignment horizontal="center"/>
      <protection/>
    </xf>
    <xf numFmtId="0" fontId="42" fillId="31" borderId="0" xfId="101" applyFont="1" applyFill="1" applyAlignment="1">
      <alignment horizontal="center"/>
      <protection/>
    </xf>
    <xf numFmtId="0" fontId="42" fillId="0" borderId="0" xfId="101" applyNumberFormat="1" applyFont="1" applyAlignment="1">
      <alignment horizontal="center"/>
      <protection/>
    </xf>
    <xf numFmtId="165" fontId="34" fillId="0" borderId="0" xfId="95" applyNumberFormat="1" applyFont="1" applyFill="1" applyAlignment="1">
      <alignment horizontal="center"/>
      <protection/>
    </xf>
    <xf numFmtId="49" fontId="3" fillId="23" borderId="0" xfId="95" applyNumberFormat="1" applyFont="1" applyFill="1" applyBorder="1" applyAlignment="1">
      <alignment horizontal="center"/>
      <protection/>
    </xf>
    <xf numFmtId="0" fontId="70" fillId="0" borderId="0" xfId="95" applyFont="1" applyBorder="1" applyAlignment="1">
      <alignment horizontal="center"/>
      <protection/>
    </xf>
    <xf numFmtId="12" fontId="4" fillId="0" borderId="0" xfId="101" applyNumberFormat="1" applyFont="1" applyAlignment="1">
      <alignment horizontal="center"/>
      <protection/>
    </xf>
    <xf numFmtId="169" fontId="1" fillId="0" borderId="0" xfId="101" applyNumberFormat="1" applyAlignment="1">
      <alignment horizontal="center"/>
      <protection/>
    </xf>
    <xf numFmtId="0" fontId="1" fillId="0" borderId="0" xfId="101" applyFont="1" applyBorder="1" applyAlignment="1">
      <alignment horizontal="center"/>
      <protection/>
    </xf>
    <xf numFmtId="0" fontId="1" fillId="0" borderId="20" xfId="101" applyFont="1" applyBorder="1" applyAlignment="1">
      <alignment horizontal="center" vertical="center"/>
      <protection/>
    </xf>
    <xf numFmtId="14" fontId="58" fillId="0" borderId="21" xfId="95" applyNumberFormat="1" applyFont="1" applyFill="1" applyBorder="1" applyAlignment="1">
      <alignment horizontal="center"/>
      <protection/>
    </xf>
    <xf numFmtId="0" fontId="59" fillId="17" borderId="22" xfId="0" applyFont="1" applyFill="1" applyBorder="1" applyAlignment="1">
      <alignment horizontal="center"/>
    </xf>
    <xf numFmtId="0" fontId="45" fillId="34" borderId="23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4" fillId="0" borderId="0" xfId="97" applyFont="1" applyAlignment="1">
      <alignment horizontal="center"/>
      <protection/>
    </xf>
    <xf numFmtId="49" fontId="4" fillId="23" borderId="0" xfId="95" applyNumberFormat="1" applyFont="1" applyFill="1" applyBorder="1" applyAlignment="1">
      <alignment horizontal="center"/>
      <protection/>
    </xf>
    <xf numFmtId="0" fontId="73" fillId="0" borderId="0" xfId="95" applyFont="1" applyBorder="1" applyAlignment="1">
      <alignment horizontal="center"/>
      <protection/>
    </xf>
    <xf numFmtId="171" fontId="41" fillId="0" borderId="0" xfId="101" applyNumberFormat="1" applyFont="1" applyAlignment="1">
      <alignment horizontal="center"/>
      <protection/>
    </xf>
    <xf numFmtId="0" fontId="1" fillId="0" borderId="24" xfId="101" applyFont="1" applyBorder="1" applyAlignment="1">
      <alignment horizontal="center" vertical="center"/>
      <protection/>
    </xf>
    <xf numFmtId="49" fontId="3" fillId="0" borderId="12" xfId="101" applyNumberFormat="1" applyFont="1" applyFill="1" applyBorder="1" applyAlignment="1">
      <alignment horizontal="center" vertical="center"/>
      <protection/>
    </xf>
    <xf numFmtId="49" fontId="0" fillId="0" borderId="0" xfId="101" applyNumberFormat="1" applyFont="1" applyBorder="1" applyAlignment="1">
      <alignment horizontal="center"/>
      <protection/>
    </xf>
    <xf numFmtId="49" fontId="3" fillId="0" borderId="0" xfId="101" applyNumberFormat="1" applyFont="1" applyFill="1" applyBorder="1" applyAlignment="1">
      <alignment horizontal="center" vertical="center"/>
      <protection/>
    </xf>
    <xf numFmtId="0" fontId="74" fillId="0" borderId="0" xfId="101" applyFont="1" applyBorder="1" applyAlignment="1">
      <alignment horizontal="center"/>
      <protection/>
    </xf>
    <xf numFmtId="0" fontId="59" fillId="17" borderId="25" xfId="0" applyFont="1" applyFill="1" applyBorder="1" applyAlignment="1">
      <alignment horizontal="center"/>
    </xf>
    <xf numFmtId="0" fontId="4" fillId="0" borderId="0" xfId="97" applyFont="1" applyBorder="1" applyAlignment="1">
      <alignment horizontal="center"/>
      <protection/>
    </xf>
    <xf numFmtId="49" fontId="0" fillId="0" borderId="0" xfId="101" applyNumberFormat="1" applyFont="1" applyFill="1" applyBorder="1" applyAlignment="1">
      <alignment horizontal="center"/>
      <protection/>
    </xf>
    <xf numFmtId="49" fontId="3" fillId="35" borderId="12" xfId="101" applyNumberFormat="1" applyFont="1" applyFill="1" applyBorder="1" applyAlignment="1">
      <alignment horizontal="center" vertical="center"/>
      <protection/>
    </xf>
    <xf numFmtId="0" fontId="33" fillId="0" borderId="0" xfId="101" applyFont="1" applyBorder="1" applyAlignment="1">
      <alignment horizontal="center"/>
      <protection/>
    </xf>
    <xf numFmtId="49" fontId="4" fillId="0" borderId="0" xfId="95" applyNumberFormat="1" applyFont="1" applyBorder="1" applyAlignment="1">
      <alignment horizontal="center"/>
      <protection/>
    </xf>
    <xf numFmtId="171" fontId="42" fillId="0" borderId="0" xfId="101" applyNumberFormat="1" applyFont="1" applyAlignment="1">
      <alignment horizontal="center"/>
      <protection/>
    </xf>
    <xf numFmtId="49" fontId="68" fillId="35" borderId="12" xfId="101" applyNumberFormat="1" applyFont="1" applyFill="1" applyBorder="1" applyAlignment="1">
      <alignment horizontal="center" vertical="center"/>
      <protection/>
    </xf>
    <xf numFmtId="49" fontId="68" fillId="0" borderId="0" xfId="101" applyNumberFormat="1" applyFont="1" applyFill="1" applyBorder="1" applyAlignment="1">
      <alignment horizontal="center" vertical="center"/>
      <protection/>
    </xf>
    <xf numFmtId="14" fontId="58" fillId="0" borderId="21" xfId="101" applyNumberFormat="1" applyFont="1" applyFill="1" applyBorder="1" applyAlignment="1">
      <alignment horizontal="center"/>
      <protection/>
    </xf>
    <xf numFmtId="0" fontId="69" fillId="0" borderId="0" xfId="95" applyFont="1" applyBorder="1" applyAlignment="1">
      <alignment horizontal="center"/>
      <protection/>
    </xf>
    <xf numFmtId="171" fontId="75" fillId="0" borderId="0" xfId="101" applyNumberFormat="1" applyFont="1" applyAlignment="1">
      <alignment horizontal="center"/>
      <protection/>
    </xf>
    <xf numFmtId="0" fontId="76" fillId="0" borderId="0" xfId="95" applyFont="1" applyBorder="1" applyAlignment="1">
      <alignment horizontal="center"/>
      <protection/>
    </xf>
    <xf numFmtId="171" fontId="1" fillId="0" borderId="0" xfId="101" applyNumberFormat="1" applyFont="1" applyAlignment="1">
      <alignment horizontal="center"/>
      <protection/>
    </xf>
    <xf numFmtId="0" fontId="33" fillId="0" borderId="0" xfId="95" applyFont="1" applyBorder="1" applyAlignment="1">
      <alignment horizontal="center"/>
      <protection/>
    </xf>
    <xf numFmtId="165" fontId="1" fillId="0" borderId="0" xfId="101" applyNumberFormat="1" applyFont="1" applyAlignment="1">
      <alignment horizontal="center"/>
      <protection/>
    </xf>
    <xf numFmtId="165" fontId="1" fillId="0" borderId="0" xfId="101" applyNumberFormat="1" applyAlignment="1">
      <alignment horizontal="center"/>
      <protection/>
    </xf>
    <xf numFmtId="0" fontId="58" fillId="0" borderId="21" xfId="0" applyFont="1" applyFill="1" applyBorder="1" applyAlignment="1">
      <alignment horizontal="center"/>
    </xf>
    <xf numFmtId="14" fontId="55" fillId="0" borderId="21" xfId="101" applyNumberFormat="1" applyFont="1" applyBorder="1" applyAlignment="1">
      <alignment horizontal="center"/>
      <protection/>
    </xf>
    <xf numFmtId="49" fontId="0" fillId="0" borderId="0" xfId="95" applyNumberFormat="1" applyFont="1" applyBorder="1" applyAlignment="1">
      <alignment horizontal="center"/>
      <protection/>
    </xf>
    <xf numFmtId="0" fontId="55" fillId="0" borderId="21" xfId="101" applyFont="1" applyFill="1" applyBorder="1" applyAlignment="1">
      <alignment horizontal="center"/>
      <protection/>
    </xf>
    <xf numFmtId="0" fontId="55" fillId="0" borderId="21" xfId="0" applyFont="1" applyBorder="1" applyAlignment="1">
      <alignment horizontal="center"/>
    </xf>
    <xf numFmtId="49" fontId="68" fillId="0" borderId="12" xfId="101" applyNumberFormat="1" applyFont="1" applyBorder="1" applyAlignment="1">
      <alignment horizontal="center" vertical="center"/>
      <protection/>
    </xf>
    <xf numFmtId="49" fontId="3" fillId="3" borderId="12" xfId="101" applyNumberFormat="1" applyFont="1" applyFill="1" applyBorder="1" applyAlignment="1">
      <alignment horizontal="center" vertical="center"/>
      <protection/>
    </xf>
    <xf numFmtId="14" fontId="55" fillId="0" borderId="21" xfId="95" applyNumberFormat="1" applyFont="1" applyFill="1" applyBorder="1" applyAlignment="1">
      <alignment horizontal="center"/>
      <protection/>
    </xf>
    <xf numFmtId="0" fontId="4" fillId="0" borderId="21" xfId="101" applyFont="1" applyBorder="1" applyAlignment="1">
      <alignment horizontal="center"/>
      <protection/>
    </xf>
    <xf numFmtId="0" fontId="0" fillId="0" borderId="0" xfId="101" applyFont="1">
      <alignment/>
      <protection/>
    </xf>
    <xf numFmtId="0" fontId="59" fillId="32" borderId="0" xfId="0" applyFont="1" applyFill="1" applyAlignment="1">
      <alignment horizontal="center"/>
    </xf>
    <xf numFmtId="43" fontId="59" fillId="32" borderId="26" xfId="85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8" fillId="0" borderId="0" xfId="101" applyNumberFormat="1" applyFont="1" applyBorder="1" applyAlignment="1">
      <alignment horizontal="center" vertical="center"/>
      <protection/>
    </xf>
    <xf numFmtId="0" fontId="1" fillId="0" borderId="0" xfId="101" applyBorder="1" applyAlignment="1">
      <alignment horizontal="center" vertical="center"/>
      <protection/>
    </xf>
    <xf numFmtId="0" fontId="4" fillId="0" borderId="21" xfId="101" applyFont="1" applyBorder="1">
      <alignment/>
      <protection/>
    </xf>
    <xf numFmtId="0" fontId="1" fillId="0" borderId="0" xfId="101" applyFont="1">
      <alignment/>
      <protection/>
    </xf>
    <xf numFmtId="0" fontId="1" fillId="0" borderId="0" xfId="101" applyAlignment="1">
      <alignment horizontal="center" vertical="center"/>
      <protection/>
    </xf>
    <xf numFmtId="165" fontId="44" fillId="0" borderId="0" xfId="101" applyNumberFormat="1" applyFont="1" applyAlignment="1">
      <alignment horizontal="center"/>
      <protection/>
    </xf>
    <xf numFmtId="168" fontId="1" fillId="0" borderId="27" xfId="101" applyNumberFormat="1" applyBorder="1" applyAlignment="1">
      <alignment horizontal="center"/>
      <protection/>
    </xf>
    <xf numFmtId="169" fontId="1" fillId="0" borderId="27" xfId="101" applyNumberFormat="1" applyBorder="1" applyAlignment="1">
      <alignment horizontal="center"/>
      <protection/>
    </xf>
    <xf numFmtId="0" fontId="4" fillId="0" borderId="27" xfId="101" applyFont="1" applyBorder="1" applyAlignment="1">
      <alignment horizontal="center"/>
      <protection/>
    </xf>
    <xf numFmtId="0" fontId="1" fillId="0" borderId="27" xfId="101" applyBorder="1" applyAlignment="1">
      <alignment horizontal="center"/>
      <protection/>
    </xf>
    <xf numFmtId="14" fontId="4" fillId="0" borderId="27" xfId="101" applyNumberFormat="1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2" fillId="17" borderId="17" xfId="101" applyFont="1" applyFill="1" applyBorder="1" applyAlignment="1">
      <alignment horizontal="center"/>
      <protection/>
    </xf>
    <xf numFmtId="0" fontId="1" fillId="21" borderId="17" xfId="101" applyFont="1" applyFill="1" applyBorder="1" applyAlignment="1">
      <alignment horizontal="center"/>
      <protection/>
    </xf>
    <xf numFmtId="0" fontId="0" fillId="3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49" fontId="68" fillId="36" borderId="17" xfId="95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14" fontId="58" fillId="0" borderId="17" xfId="95" applyNumberFormat="1" applyFont="1" applyFill="1" applyBorder="1" applyAlignment="1">
      <alignment horizontal="center"/>
      <protection/>
    </xf>
    <xf numFmtId="0" fontId="34" fillId="0" borderId="17" xfId="101" applyFont="1" applyBorder="1" applyAlignment="1">
      <alignment horizontal="center"/>
      <protection/>
    </xf>
    <xf numFmtId="0" fontId="65" fillId="0" borderId="17" xfId="98" applyFont="1" applyBorder="1" applyAlignment="1">
      <alignment horizontal="center" vertical="top"/>
      <protection/>
    </xf>
    <xf numFmtId="0" fontId="4" fillId="17" borderId="17" xfId="99" applyFont="1" applyFill="1" applyBorder="1" applyAlignment="1">
      <alignment horizontal="left" vertical="center"/>
      <protection/>
    </xf>
    <xf numFmtId="12" fontId="34" fillId="0" borderId="17" xfId="101" applyNumberFormat="1" applyFont="1" applyBorder="1" applyAlignment="1">
      <alignment horizontal="center"/>
      <protection/>
    </xf>
    <xf numFmtId="0" fontId="43" fillId="17" borderId="17" xfId="99" applyFont="1" applyFill="1" applyBorder="1" applyAlignment="1">
      <alignment horizontal="left" vertical="center" indent="1"/>
      <protection/>
    </xf>
    <xf numFmtId="14" fontId="58" fillId="0" borderId="17" xfId="101" applyNumberFormat="1" applyFont="1" applyFill="1" applyBorder="1" applyAlignment="1">
      <alignment horizontal="center"/>
      <protection/>
    </xf>
    <xf numFmtId="0" fontId="33" fillId="0" borderId="17" xfId="95" applyFont="1" applyBorder="1" applyAlignment="1">
      <alignment horizontal="center"/>
      <protection/>
    </xf>
    <xf numFmtId="0" fontId="58" fillId="0" borderId="17" xfId="0" applyFont="1" applyFill="1" applyBorder="1" applyAlignment="1">
      <alignment horizontal="center"/>
    </xf>
    <xf numFmtId="14" fontId="58" fillId="0" borderId="17" xfId="101" applyNumberFormat="1" applyFont="1" applyBorder="1" applyAlignment="1">
      <alignment horizontal="center"/>
      <protection/>
    </xf>
    <xf numFmtId="0" fontId="58" fillId="0" borderId="17" xfId="101" applyFont="1" applyFill="1" applyBorder="1" applyAlignment="1">
      <alignment horizontal="center"/>
      <protection/>
    </xf>
    <xf numFmtId="49" fontId="0" fillId="0" borderId="17" xfId="95" applyNumberFormat="1" applyFont="1" applyBorder="1" applyAlignment="1">
      <alignment horizontal="center"/>
      <protection/>
    </xf>
    <xf numFmtId="0" fontId="58" fillId="0" borderId="17" xfId="0" applyFont="1" applyBorder="1" applyAlignment="1">
      <alignment horizontal="center"/>
    </xf>
    <xf numFmtId="0" fontId="34" fillId="0" borderId="17" xfId="101" applyFont="1" applyBorder="1">
      <alignment/>
      <protection/>
    </xf>
    <xf numFmtId="0" fontId="1" fillId="0" borderId="17" xfId="101" applyFont="1" applyBorder="1" applyAlignment="1">
      <alignment horizontal="center"/>
      <protection/>
    </xf>
    <xf numFmtId="0" fontId="4" fillId="0" borderId="17" xfId="101" applyFont="1" applyBorder="1">
      <alignment/>
      <protection/>
    </xf>
    <xf numFmtId="0" fontId="4" fillId="0" borderId="17" xfId="0" applyFont="1" applyFill="1" applyBorder="1" applyAlignment="1">
      <alignment/>
    </xf>
    <xf numFmtId="0" fontId="43" fillId="17" borderId="17" xfId="99" applyFont="1" applyFill="1" applyBorder="1" applyAlignment="1">
      <alignment horizontal="left" indent="1"/>
      <protection/>
    </xf>
    <xf numFmtId="0" fontId="4" fillId="17" borderId="17" xfId="99" applyFont="1" applyFill="1" applyBorder="1" applyAlignment="1">
      <alignment horizontal="left" vertical="center"/>
      <protection/>
    </xf>
    <xf numFmtId="0" fontId="40" fillId="17" borderId="17" xfId="99" applyFont="1" applyFill="1" applyBorder="1" applyAlignment="1">
      <alignment horizontal="left" indent="1"/>
      <protection/>
    </xf>
    <xf numFmtId="0" fontId="33" fillId="0" borderId="17" xfId="99" applyFont="1" applyBorder="1" applyAlignment="1">
      <alignment horizontal="left" indent="1"/>
      <protection/>
    </xf>
    <xf numFmtId="0" fontId="47" fillId="0" borderId="17" xfId="95" applyFont="1" applyBorder="1" applyAlignment="1">
      <alignment horizontal="center"/>
      <protection/>
    </xf>
    <xf numFmtId="0" fontId="58" fillId="0" borderId="17" xfId="95" applyFont="1" applyBorder="1" applyAlignment="1">
      <alignment horizontal="center"/>
      <protection/>
    </xf>
    <xf numFmtId="165" fontId="62" fillId="29" borderId="28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80" fillId="0" borderId="0" xfId="0" applyFont="1" applyAlignment="1">
      <alignment/>
    </xf>
    <xf numFmtId="0" fontId="65" fillId="0" borderId="29" xfId="0" applyFont="1" applyBorder="1" applyAlignment="1">
      <alignment horizontal="center" vertical="top"/>
    </xf>
    <xf numFmtId="0" fontId="65" fillId="0" borderId="29" xfId="0" applyFont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58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60" fillId="0" borderId="1" xfId="0" applyFont="1" applyFill="1" applyBorder="1" applyAlignment="1">
      <alignment horizontal="left"/>
    </xf>
    <xf numFmtId="0" fontId="60" fillId="0" borderId="31" xfId="0" applyFont="1" applyFill="1" applyBorder="1" applyAlignment="1">
      <alignment/>
    </xf>
    <xf numFmtId="0" fontId="60" fillId="0" borderId="32" xfId="0" applyFont="1" applyFill="1" applyBorder="1" applyAlignment="1">
      <alignment/>
    </xf>
    <xf numFmtId="0" fontId="82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79" fontId="60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 horizontal="center"/>
    </xf>
    <xf numFmtId="0" fontId="82" fillId="0" borderId="1" xfId="0" applyFont="1" applyFill="1" applyBorder="1" applyAlignment="1">
      <alignment/>
    </xf>
    <xf numFmtId="0" fontId="82" fillId="0" borderId="31" xfId="0" applyFont="1" applyFill="1" applyBorder="1" applyAlignment="1">
      <alignment/>
    </xf>
    <xf numFmtId="0" fontId="82" fillId="0" borderId="33" xfId="0" applyFont="1" applyFill="1" applyBorder="1" applyAlignment="1">
      <alignment horizontal="center"/>
    </xf>
    <xf numFmtId="0" fontId="82" fillId="0" borderId="32" xfId="0" applyFont="1" applyFill="1" applyBorder="1" applyAlignment="1">
      <alignment horizontal="center"/>
    </xf>
    <xf numFmtId="0" fontId="82" fillId="0" borderId="32" xfId="0" applyFont="1" applyFill="1" applyBorder="1" applyAlignment="1">
      <alignment/>
    </xf>
    <xf numFmtId="0" fontId="0" fillId="0" borderId="32" xfId="0" applyBorder="1" applyAlignment="1">
      <alignment/>
    </xf>
    <xf numFmtId="183" fontId="0" fillId="0" borderId="32" xfId="0" applyNumberFormat="1" applyBorder="1" applyAlignment="1">
      <alignment/>
    </xf>
    <xf numFmtId="179" fontId="60" fillId="0" borderId="32" xfId="0" applyNumberFormat="1" applyFont="1" applyFill="1" applyBorder="1" applyAlignment="1">
      <alignment/>
    </xf>
    <xf numFmtId="0" fontId="82" fillId="0" borderId="32" xfId="0" applyFont="1" applyFill="1" applyBorder="1" applyAlignment="1">
      <alignment horizontal="right"/>
    </xf>
    <xf numFmtId="179" fontId="82" fillId="0" borderId="32" xfId="0" applyNumberFormat="1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179" fontId="82" fillId="0" borderId="0" xfId="0" applyNumberFormat="1" applyFont="1" applyFill="1" applyAlignment="1">
      <alignment horizontal="center"/>
    </xf>
    <xf numFmtId="181" fontId="60" fillId="0" borderId="0" xfId="68" applyFont="1" applyFill="1" applyAlignment="1">
      <alignment/>
    </xf>
    <xf numFmtId="0" fontId="60" fillId="0" borderId="12" xfId="0" applyFont="1" applyFill="1" applyBorder="1" applyAlignment="1">
      <alignment/>
    </xf>
    <xf numFmtId="179" fontId="82" fillId="0" borderId="32" xfId="0" applyNumberFormat="1" applyFont="1" applyFill="1" applyBorder="1" applyAlignment="1">
      <alignment/>
    </xf>
    <xf numFmtId="181" fontId="60" fillId="0" borderId="12" xfId="68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2" fontId="60" fillId="0" borderId="34" xfId="0" applyNumberFormat="1" applyFont="1" applyFill="1" applyBorder="1" applyAlignment="1">
      <alignment horizontal="right"/>
    </xf>
    <xf numFmtId="11" fontId="60" fillId="0" borderId="0" xfId="0" applyNumberFormat="1" applyFont="1" applyFill="1" applyAlignment="1">
      <alignment/>
    </xf>
    <xf numFmtId="2" fontId="60" fillId="0" borderId="32" xfId="0" applyNumberFormat="1" applyFont="1" applyFill="1" applyBorder="1" applyAlignment="1">
      <alignment/>
    </xf>
    <xf numFmtId="180" fontId="60" fillId="0" borderId="0" xfId="0" applyNumberFormat="1" applyFont="1" applyFill="1" applyBorder="1" applyAlignment="1">
      <alignment/>
    </xf>
    <xf numFmtId="180" fontId="60" fillId="0" borderId="1" xfId="0" applyNumberFormat="1" applyFont="1" applyFill="1" applyBorder="1" applyAlignment="1">
      <alignment/>
    </xf>
    <xf numFmtId="180" fontId="60" fillId="0" borderId="12" xfId="0" applyNumberFormat="1" applyFont="1" applyFill="1" applyBorder="1" applyAlignment="1">
      <alignment/>
    </xf>
    <xf numFmtId="182" fontId="60" fillId="0" borderId="32" xfId="0" applyNumberFormat="1" applyFont="1" applyFill="1" applyBorder="1" applyAlignment="1">
      <alignment/>
    </xf>
    <xf numFmtId="0" fontId="60" fillId="0" borderId="35" xfId="0" applyFont="1" applyFill="1" applyBorder="1" applyAlignment="1">
      <alignment/>
    </xf>
    <xf numFmtId="0" fontId="60" fillId="0" borderId="36" xfId="0" applyFont="1" applyFill="1" applyBorder="1" applyAlignment="1">
      <alignment/>
    </xf>
    <xf numFmtId="2" fontId="60" fillId="0" borderId="32" xfId="0" applyNumberFormat="1" applyFont="1" applyFill="1" applyBorder="1" applyAlignment="1">
      <alignment horizontal="right"/>
    </xf>
    <xf numFmtId="180" fontId="60" fillId="0" borderId="32" xfId="0" applyNumberFormat="1" applyFont="1" applyFill="1" applyBorder="1" applyAlignment="1">
      <alignment/>
    </xf>
    <xf numFmtId="181" fontId="60" fillId="0" borderId="6" xfId="68" applyFont="1" applyFill="1" applyBorder="1" applyAlignment="1">
      <alignment/>
    </xf>
    <xf numFmtId="2" fontId="82" fillId="0" borderId="32" xfId="0" applyNumberFormat="1" applyFont="1" applyFill="1" applyBorder="1" applyAlignment="1">
      <alignment horizontal="center"/>
    </xf>
    <xf numFmtId="2" fontId="60" fillId="0" borderId="0" xfId="0" applyNumberFormat="1" applyFont="1" applyFill="1" applyAlignment="1">
      <alignment/>
    </xf>
    <xf numFmtId="180" fontId="60" fillId="0" borderId="0" xfId="0" applyNumberFormat="1" applyFont="1" applyFill="1" applyBorder="1" applyAlignment="1">
      <alignment horizontal="left"/>
    </xf>
    <xf numFmtId="180" fontId="60" fillId="0" borderId="32" xfId="0" applyNumberFormat="1" applyFont="1" applyFill="1" applyBorder="1" applyAlignment="1">
      <alignment horizontal="left"/>
    </xf>
    <xf numFmtId="180" fontId="60" fillId="0" borderId="32" xfId="0" applyNumberFormat="1" applyFont="1" applyFill="1" applyBorder="1" applyAlignment="1">
      <alignment horizontal="center"/>
    </xf>
    <xf numFmtId="39" fontId="82" fillId="0" borderId="32" xfId="68" applyNumberFormat="1" applyFont="1" applyFill="1" applyBorder="1" applyAlignment="1">
      <alignment horizontal="center"/>
    </xf>
    <xf numFmtId="182" fontId="82" fillId="0" borderId="32" xfId="0" applyNumberFormat="1" applyFont="1" applyFill="1" applyBorder="1" applyAlignment="1">
      <alignment horizontal="center"/>
    </xf>
    <xf numFmtId="0" fontId="60" fillId="0" borderId="37" xfId="0" applyFont="1" applyFill="1" applyBorder="1" applyAlignment="1">
      <alignment/>
    </xf>
    <xf numFmtId="0" fontId="82" fillId="0" borderId="38" xfId="0" applyFont="1" applyFill="1" applyBorder="1" applyAlignment="1">
      <alignment horizontal="center"/>
    </xf>
    <xf numFmtId="0" fontId="82" fillId="0" borderId="38" xfId="0" applyFont="1" applyFill="1" applyBorder="1" applyAlignment="1">
      <alignment/>
    </xf>
    <xf numFmtId="0" fontId="60" fillId="0" borderId="38" xfId="0" applyFont="1" applyFill="1" applyBorder="1" applyAlignment="1">
      <alignment/>
    </xf>
    <xf numFmtId="0" fontId="60" fillId="0" borderId="39" xfId="0" applyFont="1" applyFill="1" applyBorder="1" applyAlignment="1">
      <alignment/>
    </xf>
    <xf numFmtId="183" fontId="60" fillId="23" borderId="32" xfId="0" applyNumberFormat="1" applyFont="1" applyFill="1" applyBorder="1" applyAlignment="1">
      <alignment/>
    </xf>
    <xf numFmtId="183" fontId="60" fillId="31" borderId="32" xfId="0" applyNumberFormat="1" applyFont="1" applyFill="1" applyBorder="1" applyAlignment="1">
      <alignment/>
    </xf>
    <xf numFmtId="0" fontId="60" fillId="0" borderId="32" xfId="87" applyNumberFormat="1" applyFont="1" applyFill="1" applyBorder="1" applyAlignment="1">
      <alignment horizontal="right"/>
    </xf>
    <xf numFmtId="178" fontId="60" fillId="0" borderId="32" xfId="87" applyFont="1" applyFill="1" applyBorder="1" applyAlignment="1">
      <alignment horizontal="right"/>
    </xf>
    <xf numFmtId="0" fontId="60" fillId="0" borderId="32" xfId="0" applyFont="1" applyBorder="1" applyAlignment="1">
      <alignment/>
    </xf>
    <xf numFmtId="0" fontId="60" fillId="0" borderId="32" xfId="0" applyFont="1" applyBorder="1" applyAlignment="1">
      <alignment horizontal="center"/>
    </xf>
    <xf numFmtId="0" fontId="83" fillId="0" borderId="32" xfId="0" applyFont="1" applyFill="1" applyBorder="1" applyAlignment="1">
      <alignment/>
    </xf>
    <xf numFmtId="0" fontId="60" fillId="23" borderId="32" xfId="0" applyFont="1" applyFill="1" applyBorder="1" applyAlignment="1">
      <alignment/>
    </xf>
    <xf numFmtId="0" fontId="60" fillId="23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60" fillId="0" borderId="32" xfId="0" applyNumberFormat="1" applyFont="1" applyFill="1" applyBorder="1" applyAlignment="1">
      <alignment/>
    </xf>
    <xf numFmtId="0" fontId="60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83" fontId="60" fillId="23" borderId="33" xfId="0" applyNumberFormat="1" applyFont="1" applyFill="1" applyBorder="1" applyAlignment="1">
      <alignment/>
    </xf>
    <xf numFmtId="183" fontId="60" fillId="0" borderId="0" xfId="0" applyNumberFormat="1" applyFont="1" applyFill="1" applyBorder="1" applyAlignment="1">
      <alignment/>
    </xf>
    <xf numFmtId="183" fontId="60" fillId="0" borderId="32" xfId="0" applyNumberFormat="1" applyFont="1" applyFill="1" applyBorder="1" applyAlignment="1">
      <alignment/>
    </xf>
    <xf numFmtId="179" fontId="60" fillId="0" borderId="32" xfId="0" applyNumberFormat="1" applyFont="1" applyFill="1" applyBorder="1" applyAlignment="1">
      <alignment horizontal="center"/>
    </xf>
    <xf numFmtId="0" fontId="68" fillId="0" borderId="32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9" fontId="0" fillId="0" borderId="32" xfId="0" applyNumberFormat="1" applyFont="1" applyFill="1" applyBorder="1" applyAlignment="1">
      <alignment horizontal="center"/>
    </xf>
    <xf numFmtId="179" fontId="55" fillId="0" borderId="32" xfId="0" applyNumberFormat="1" applyFont="1" applyFill="1" applyBorder="1" applyAlignment="1">
      <alignment horizontal="center"/>
    </xf>
    <xf numFmtId="0" fontId="1" fillId="0" borderId="40" xfId="101" applyBorder="1" applyAlignment="1">
      <alignment horizontal="center"/>
      <protection/>
    </xf>
    <xf numFmtId="0" fontId="4" fillId="0" borderId="0" xfId="101" applyFont="1" applyBorder="1" applyAlignment="1">
      <alignment horizontal="center"/>
      <protection/>
    </xf>
    <xf numFmtId="165" fontId="44" fillId="0" borderId="41" xfId="95" applyNumberFormat="1" applyFont="1" applyFill="1" applyBorder="1" applyAlignment="1">
      <alignment horizontal="center"/>
      <protection/>
    </xf>
    <xf numFmtId="168" fontId="1" fillId="0" borderId="42" xfId="95" applyNumberFormat="1" applyFont="1" applyFill="1" applyBorder="1" applyAlignment="1">
      <alignment horizontal="center"/>
      <protection/>
    </xf>
    <xf numFmtId="169" fontId="1" fillId="0" borderId="42" xfId="101" applyNumberFormat="1" applyFont="1" applyFill="1" applyBorder="1" applyAlignment="1">
      <alignment horizontal="center"/>
      <protection/>
    </xf>
    <xf numFmtId="0" fontId="71" fillId="0" borderId="42" xfId="101" applyFont="1" applyBorder="1" applyAlignment="1">
      <alignment horizontal="center"/>
      <protection/>
    </xf>
    <xf numFmtId="0" fontId="1" fillId="0" borderId="42" xfId="95" applyFont="1" applyFill="1" applyBorder="1" applyAlignment="1">
      <alignment horizontal="center"/>
      <protection/>
    </xf>
    <xf numFmtId="0" fontId="1" fillId="0" borderId="42" xfId="95" applyFont="1" applyBorder="1" applyAlignment="1">
      <alignment horizontal="center"/>
      <protection/>
    </xf>
    <xf numFmtId="14" fontId="4" fillId="0" borderId="42" xfId="95" applyNumberFormat="1" applyFont="1" applyFill="1" applyBorder="1" applyAlignment="1">
      <alignment horizontal="center"/>
      <protection/>
    </xf>
    <xf numFmtId="168" fontId="1" fillId="0" borderId="43" xfId="95" applyNumberFormat="1" applyFont="1" applyFill="1" applyBorder="1" applyAlignment="1">
      <alignment horizontal="center"/>
      <protection/>
    </xf>
    <xf numFmtId="0" fontId="55" fillId="0" borderId="42" xfId="0" applyFont="1" applyBorder="1" applyAlignment="1">
      <alignment horizontal="center"/>
    </xf>
    <xf numFmtId="0" fontId="77" fillId="0" borderId="42" xfId="95" applyFont="1" applyFill="1" applyBorder="1" applyAlignment="1">
      <alignment horizontal="center"/>
      <protection/>
    </xf>
    <xf numFmtId="14" fontId="58" fillId="0" borderId="42" xfId="95" applyNumberFormat="1" applyFont="1" applyFill="1" applyBorder="1" applyAlignment="1">
      <alignment horizontal="center"/>
      <protection/>
    </xf>
    <xf numFmtId="14" fontId="58" fillId="0" borderId="42" xfId="101" applyNumberFormat="1" applyFont="1" applyFill="1" applyBorder="1" applyAlignment="1">
      <alignment horizontal="center"/>
      <protection/>
    </xf>
    <xf numFmtId="0" fontId="4" fillId="0" borderId="42" xfId="95" applyFont="1" applyFill="1" applyBorder="1" applyAlignment="1">
      <alignment horizontal="center"/>
      <protection/>
    </xf>
    <xf numFmtId="168" fontId="1" fillId="0" borderId="43" xfId="101" applyNumberFormat="1" applyFont="1" applyBorder="1" applyAlignment="1">
      <alignment horizontal="center"/>
      <protection/>
    </xf>
    <xf numFmtId="168" fontId="1" fillId="0" borderId="42" xfId="101" applyNumberFormat="1" applyFont="1" applyBorder="1" applyAlignment="1">
      <alignment horizontal="center"/>
      <protection/>
    </xf>
    <xf numFmtId="169" fontId="1" fillId="0" borderId="42" xfId="101" applyNumberFormat="1" applyFont="1" applyBorder="1" applyAlignment="1">
      <alignment horizontal="center"/>
      <protection/>
    </xf>
    <xf numFmtId="14" fontId="4" fillId="0" borderId="42" xfId="101" applyNumberFormat="1" applyFont="1" applyBorder="1" applyAlignment="1">
      <alignment horizontal="center"/>
      <protection/>
    </xf>
    <xf numFmtId="0" fontId="4" fillId="0" borderId="42" xfId="101" applyFont="1" applyBorder="1" applyAlignment="1">
      <alignment horizontal="center"/>
      <protection/>
    </xf>
    <xf numFmtId="14" fontId="1" fillId="0" borderId="42" xfId="101" applyNumberFormat="1" applyFont="1" applyBorder="1" applyAlignment="1">
      <alignment horizontal="center"/>
      <protection/>
    </xf>
    <xf numFmtId="0" fontId="55" fillId="0" borderId="42" xfId="101" applyFont="1" applyFill="1" applyBorder="1" applyAlignment="1">
      <alignment horizontal="center"/>
      <protection/>
    </xf>
    <xf numFmtId="14" fontId="58" fillId="0" borderId="42" xfId="95" applyNumberFormat="1" applyFont="1" applyFill="1" applyBorder="1" applyAlignment="1">
      <alignment horizontal="center"/>
      <protection/>
    </xf>
    <xf numFmtId="14" fontId="55" fillId="0" borderId="42" xfId="101" applyNumberFormat="1" applyFont="1" applyBorder="1" applyAlignment="1">
      <alignment horizontal="center"/>
      <protection/>
    </xf>
    <xf numFmtId="14" fontId="55" fillId="0" borderId="42" xfId="95" applyNumberFormat="1" applyFont="1" applyFill="1" applyBorder="1" applyAlignment="1">
      <alignment horizontal="center"/>
      <protection/>
    </xf>
    <xf numFmtId="165" fontId="44" fillId="22" borderId="41" xfId="95" applyNumberFormat="1" applyFont="1" applyFill="1" applyBorder="1" applyAlignment="1">
      <alignment horizontal="center"/>
      <protection/>
    </xf>
    <xf numFmtId="168" fontId="1" fillId="22" borderId="42" xfId="101" applyNumberFormat="1" applyFont="1" applyFill="1" applyBorder="1" applyAlignment="1">
      <alignment horizontal="center"/>
      <protection/>
    </xf>
    <xf numFmtId="169" fontId="1" fillId="22" borderId="42" xfId="101" applyNumberFormat="1" applyFont="1" applyFill="1" applyBorder="1" applyAlignment="1">
      <alignment horizontal="center"/>
      <protection/>
    </xf>
    <xf numFmtId="0" fontId="71" fillId="22" borderId="42" xfId="101" applyFont="1" applyFill="1" applyBorder="1" applyAlignment="1">
      <alignment horizontal="center"/>
      <protection/>
    </xf>
    <xf numFmtId="0" fontId="1" fillId="22" borderId="42" xfId="95" applyFont="1" applyFill="1" applyBorder="1" applyAlignment="1">
      <alignment horizontal="center"/>
      <protection/>
    </xf>
    <xf numFmtId="0" fontId="4" fillId="0" borderId="42" xfId="101" applyFont="1" applyBorder="1" applyAlignment="1">
      <alignment horizontal="center"/>
      <protection/>
    </xf>
    <xf numFmtId="14" fontId="58" fillId="0" borderId="42" xfId="101" applyNumberFormat="1" applyFont="1" applyFill="1" applyBorder="1" applyAlignment="1">
      <alignment horizontal="center"/>
      <protection/>
    </xf>
    <xf numFmtId="0" fontId="1" fillId="0" borderId="42" xfId="101" applyFont="1" applyBorder="1" applyAlignment="1">
      <alignment horizontal="center"/>
      <protection/>
    </xf>
    <xf numFmtId="165" fontId="44" fillId="0" borderId="41" xfId="101" applyNumberFormat="1" applyFont="1" applyBorder="1" applyAlignment="1">
      <alignment horizontal="center"/>
      <protection/>
    </xf>
    <xf numFmtId="168" fontId="1" fillId="0" borderId="42" xfId="101" applyNumberFormat="1" applyBorder="1" applyAlignment="1">
      <alignment horizontal="center"/>
      <protection/>
    </xf>
    <xf numFmtId="169" fontId="1" fillId="0" borderId="42" xfId="101" applyNumberFormat="1" applyBorder="1" applyAlignment="1">
      <alignment horizontal="center"/>
      <protection/>
    </xf>
    <xf numFmtId="0" fontId="1" fillId="0" borderId="42" xfId="101" applyBorder="1" applyAlignment="1">
      <alignment horizontal="center"/>
      <protection/>
    </xf>
    <xf numFmtId="168" fontId="1" fillId="0" borderId="43" xfId="101" applyNumberFormat="1" applyBorder="1" applyAlignment="1">
      <alignment horizontal="center"/>
      <protection/>
    </xf>
    <xf numFmtId="165" fontId="44" fillId="0" borderId="44" xfId="101" applyNumberFormat="1" applyFont="1" applyBorder="1" applyAlignment="1">
      <alignment horizontal="center"/>
      <protection/>
    </xf>
    <xf numFmtId="168" fontId="1" fillId="0" borderId="45" xfId="101" applyNumberFormat="1" applyBorder="1" applyAlignment="1">
      <alignment horizontal="center"/>
      <protection/>
    </xf>
    <xf numFmtId="169" fontId="1" fillId="0" borderId="45" xfId="101" applyNumberFormat="1" applyBorder="1" applyAlignment="1">
      <alignment horizontal="center"/>
      <protection/>
    </xf>
    <xf numFmtId="0" fontId="4" fillId="0" borderId="45" xfId="101" applyFont="1" applyBorder="1" applyAlignment="1">
      <alignment horizontal="center"/>
      <protection/>
    </xf>
    <xf numFmtId="0" fontId="1" fillId="0" borderId="45" xfId="101" applyBorder="1" applyAlignment="1">
      <alignment horizontal="center"/>
      <protection/>
    </xf>
    <xf numFmtId="14" fontId="4" fillId="0" borderId="45" xfId="101" applyNumberFormat="1" applyFont="1" applyBorder="1" applyAlignment="1">
      <alignment horizontal="center"/>
      <protection/>
    </xf>
    <xf numFmtId="168" fontId="1" fillId="0" borderId="46" xfId="101" applyNumberFormat="1" applyBorder="1" applyAlignment="1">
      <alignment horizontal="center"/>
      <protection/>
    </xf>
    <xf numFmtId="0" fontId="6" fillId="29" borderId="47" xfId="0" applyFont="1" applyFill="1" applyBorder="1" applyAlignment="1">
      <alignment horizontal="center" vertical="center" wrapText="1"/>
    </xf>
    <xf numFmtId="14" fontId="2" fillId="29" borderId="47" xfId="0" applyNumberFormat="1" applyFont="1" applyFill="1" applyBorder="1" applyAlignment="1">
      <alignment horizontal="center" vertical="center" wrapText="1"/>
    </xf>
    <xf numFmtId="0" fontId="55" fillId="29" borderId="47" xfId="0" applyFont="1" applyFill="1" applyBorder="1" applyAlignment="1">
      <alignment horizontal="center" vertical="center" wrapText="1"/>
    </xf>
    <xf numFmtId="0" fontId="2" fillId="29" borderId="47" xfId="0" applyFont="1" applyFill="1" applyBorder="1" applyAlignment="1">
      <alignment horizontal="center" vertical="center" wrapText="1"/>
    </xf>
    <xf numFmtId="0" fontId="4" fillId="29" borderId="47" xfId="0" applyNumberFormat="1" applyFont="1" applyFill="1" applyBorder="1" applyAlignment="1">
      <alignment horizontal="center" vertical="center" wrapText="1"/>
    </xf>
    <xf numFmtId="0" fontId="2" fillId="29" borderId="47" xfId="0" applyNumberFormat="1" applyFont="1" applyFill="1" applyBorder="1" applyAlignment="1">
      <alignment horizontal="center" vertical="center" wrapText="1"/>
    </xf>
    <xf numFmtId="0" fontId="57" fillId="29" borderId="47" xfId="0" applyNumberFormat="1" applyFont="1" applyFill="1" applyBorder="1" applyAlignment="1">
      <alignment horizontal="center" vertical="center" wrapText="1"/>
    </xf>
    <xf numFmtId="14" fontId="78" fillId="29" borderId="48" xfId="0" applyNumberFormat="1" applyFont="1" applyFill="1" applyBorder="1" applyAlignment="1">
      <alignment horizontal="center" vertical="center" wrapText="1"/>
    </xf>
    <xf numFmtId="14" fontId="41" fillId="23" borderId="49" xfId="0" applyNumberFormat="1" applyFont="1" applyFill="1" applyBorder="1" applyAlignment="1">
      <alignment horizontal="center" vertical="center"/>
    </xf>
    <xf numFmtId="14" fontId="49" fillId="0" borderId="49" xfId="96" applyNumberFormat="1" applyFont="1" applyBorder="1" applyAlignment="1">
      <alignment horizontal="center"/>
      <protection/>
    </xf>
    <xf numFmtId="0" fontId="41" fillId="23" borderId="49" xfId="0" applyFont="1" applyFill="1" applyBorder="1" applyAlignment="1">
      <alignment horizontal="center" vertical="center"/>
    </xf>
    <xf numFmtId="0" fontId="53" fillId="23" borderId="49" xfId="96" applyNumberFormat="1" applyFont="1" applyFill="1" applyBorder="1" applyAlignment="1">
      <alignment horizontal="center"/>
      <protection/>
    </xf>
    <xf numFmtId="0" fontId="42" fillId="23" borderId="49" xfId="0" applyFont="1" applyFill="1" applyBorder="1" applyAlignment="1">
      <alignment horizontal="center" vertical="center"/>
    </xf>
    <xf numFmtId="0" fontId="42" fillId="23" borderId="49" xfId="0" applyNumberFormat="1" applyFont="1" applyFill="1" applyBorder="1" applyAlignment="1">
      <alignment horizontal="center" vertical="center"/>
    </xf>
    <xf numFmtId="0" fontId="51" fillId="23" borderId="49" xfId="96" applyNumberFormat="1" applyFont="1" applyFill="1" applyBorder="1">
      <alignment/>
      <protection/>
    </xf>
    <xf numFmtId="0" fontId="50" fillId="23" borderId="49" xfId="96" applyNumberFormat="1" applyFont="1" applyFill="1" applyBorder="1" applyAlignment="1">
      <alignment horizontal="center"/>
      <protection/>
    </xf>
    <xf numFmtId="0" fontId="79" fillId="23" borderId="50" xfId="0" applyNumberFormat="1" applyFont="1" applyFill="1" applyBorder="1" applyAlignment="1">
      <alignment horizontal="center" vertical="center"/>
    </xf>
    <xf numFmtId="0" fontId="61" fillId="23" borderId="49" xfId="96" applyNumberFormat="1" applyFont="1" applyFill="1" applyBorder="1" applyAlignment="1">
      <alignment horizontal="center"/>
      <protection/>
    </xf>
    <xf numFmtId="0" fontId="51" fillId="23" borderId="49" xfId="96" applyNumberFormat="1" applyFont="1" applyFill="1" applyBorder="1" applyAlignment="1">
      <alignment horizontal="center" vertical="center"/>
      <protection/>
    </xf>
    <xf numFmtId="0" fontId="34" fillId="23" borderId="49" xfId="0" applyNumberFormat="1" applyFont="1" applyFill="1" applyBorder="1" applyAlignment="1">
      <alignment horizontal="center" vertical="center"/>
    </xf>
    <xf numFmtId="0" fontId="54" fillId="23" borderId="49" xfId="0" applyFont="1" applyFill="1" applyBorder="1" applyAlignment="1">
      <alignment horizontal="center" vertical="center"/>
    </xf>
    <xf numFmtId="0" fontId="52" fillId="23" borderId="49" xfId="96" applyNumberFormat="1" applyFont="1" applyFill="1" applyBorder="1">
      <alignment/>
      <protection/>
    </xf>
    <xf numFmtId="0" fontId="52" fillId="23" borderId="49" xfId="96" applyNumberFormat="1" applyFont="1" applyFill="1" applyBorder="1" applyAlignment="1">
      <alignment horizontal="center"/>
      <protection/>
    </xf>
    <xf numFmtId="0" fontId="53" fillId="23" borderId="49" xfId="96" applyNumberFormat="1" applyFont="1" applyFill="1" applyBorder="1" applyAlignment="1">
      <alignment horizontal="center" vertical="center"/>
      <protection/>
    </xf>
    <xf numFmtId="49" fontId="41" fillId="23" borderId="49" xfId="0" applyNumberFormat="1" applyFont="1" applyFill="1" applyBorder="1" applyAlignment="1">
      <alignment horizontal="center" vertical="center"/>
    </xf>
    <xf numFmtId="0" fontId="52" fillId="23" borderId="49" xfId="96" applyNumberFormat="1" applyFont="1" applyFill="1" applyBorder="1" applyAlignment="1">
      <alignment horizontal="center" vertical="center"/>
      <protection/>
    </xf>
    <xf numFmtId="49" fontId="42" fillId="23" borderId="49" xfId="0" applyNumberFormat="1" applyFont="1" applyFill="1" applyBorder="1" applyAlignment="1">
      <alignment horizontal="center" vertical="center"/>
    </xf>
    <xf numFmtId="0" fontId="61" fillId="23" borderId="49" xfId="96" applyNumberFormat="1" applyFont="1" applyFill="1" applyBorder="1" applyAlignment="1">
      <alignment horizontal="center" vertical="center"/>
      <protection/>
    </xf>
    <xf numFmtId="0" fontId="54" fillId="23" borderId="49" xfId="0" applyFont="1" applyFill="1" applyBorder="1" applyAlignment="1">
      <alignment horizontal="center"/>
    </xf>
    <xf numFmtId="0" fontId="49" fillId="23" borderId="49" xfId="96" applyNumberFormat="1" applyFont="1" applyFill="1" applyBorder="1">
      <alignment/>
      <protection/>
    </xf>
    <xf numFmtId="0" fontId="49" fillId="23" borderId="49" xfId="96" applyNumberFormat="1" applyFont="1" applyFill="1" applyBorder="1" applyAlignment="1">
      <alignment horizontal="center" vertical="center"/>
      <protection/>
    </xf>
    <xf numFmtId="0" fontId="42" fillId="23" borderId="49" xfId="0" applyFont="1" applyFill="1" applyBorder="1" applyAlignment="1">
      <alignment horizontal="center"/>
    </xf>
    <xf numFmtId="0" fontId="50" fillId="23" borderId="49" xfId="96" applyNumberFormat="1" applyFont="1" applyFill="1" applyBorder="1">
      <alignment/>
      <protection/>
    </xf>
    <xf numFmtId="0" fontId="50" fillId="23" borderId="49" xfId="96" applyNumberFormat="1" applyFont="1" applyFill="1" applyBorder="1" applyAlignment="1">
      <alignment horizontal="center" vertical="center"/>
      <protection/>
    </xf>
    <xf numFmtId="14" fontId="49" fillId="23" borderId="49" xfId="96" applyNumberFormat="1" applyFont="1" applyFill="1" applyBorder="1" applyAlignment="1">
      <alignment horizontal="center"/>
      <protection/>
    </xf>
    <xf numFmtId="0" fontId="49" fillId="23" borderId="49" xfId="96" applyNumberFormat="1" applyFont="1" applyFill="1" applyBorder="1" applyAlignment="1">
      <alignment horizontal="center"/>
      <protection/>
    </xf>
    <xf numFmtId="0" fontId="42" fillId="23" borderId="49" xfId="0" applyNumberFormat="1" applyFont="1" applyFill="1" applyBorder="1" applyAlignment="1">
      <alignment horizontal="center"/>
    </xf>
    <xf numFmtId="49" fontId="54" fillId="23" borderId="49" xfId="0" applyNumberFormat="1" applyFont="1" applyFill="1" applyBorder="1" applyAlignment="1">
      <alignment horizontal="center" vertical="center"/>
    </xf>
    <xf numFmtId="49" fontId="5" fillId="23" borderId="49" xfId="0" applyNumberFormat="1" applyFont="1" applyFill="1" applyBorder="1" applyAlignment="1">
      <alignment horizontal="center" vertical="center"/>
    </xf>
    <xf numFmtId="0" fontId="67" fillId="23" borderId="49" xfId="96" applyNumberFormat="1" applyFont="1" applyFill="1" applyBorder="1" applyAlignment="1">
      <alignment horizontal="center" vertical="center"/>
      <protection/>
    </xf>
    <xf numFmtId="0" fontId="46" fillId="23" borderId="49" xfId="96" applyNumberFormat="1" applyFont="1" applyFill="1" applyBorder="1">
      <alignment/>
      <protection/>
    </xf>
    <xf numFmtId="0" fontId="46" fillId="23" borderId="49" xfId="96" applyNumberFormat="1" applyFont="1" applyFill="1" applyBorder="1" applyAlignment="1">
      <alignment horizontal="center" vertical="center"/>
      <protection/>
    </xf>
    <xf numFmtId="0" fontId="54" fillId="23" borderId="49" xfId="0" applyNumberFormat="1" applyFont="1" applyFill="1" applyBorder="1" applyAlignment="1">
      <alignment horizontal="center" vertical="center"/>
    </xf>
    <xf numFmtId="49" fontId="54" fillId="23" borderId="49" xfId="0" applyNumberFormat="1" applyFont="1" applyFill="1" applyBorder="1" applyAlignment="1">
      <alignment horizontal="center"/>
    </xf>
    <xf numFmtId="14" fontId="50" fillId="0" borderId="49" xfId="96" applyNumberFormat="1" applyFont="1" applyBorder="1" applyAlignment="1">
      <alignment horizontal="center"/>
      <protection/>
    </xf>
    <xf numFmtId="49" fontId="59" fillId="23" borderId="49" xfId="0" applyNumberFormat="1" applyFont="1" applyFill="1" applyBorder="1" applyAlignment="1">
      <alignment horizontal="center" vertical="center"/>
    </xf>
    <xf numFmtId="0" fontId="59" fillId="23" borderId="49" xfId="0" applyNumberFormat="1" applyFont="1" applyFill="1" applyBorder="1" applyAlignment="1">
      <alignment horizontal="center" vertical="center"/>
    </xf>
    <xf numFmtId="0" fontId="53" fillId="23" borderId="49" xfId="96" applyNumberFormat="1" applyFont="1" applyFill="1" applyBorder="1">
      <alignment/>
      <protection/>
    </xf>
    <xf numFmtId="0" fontId="58" fillId="23" borderId="49" xfId="0" applyNumberFormat="1" applyFont="1" applyFill="1" applyBorder="1" applyAlignment="1">
      <alignment horizontal="center" vertical="center"/>
    </xf>
    <xf numFmtId="0" fontId="56" fillId="23" borderId="50" xfId="0" applyNumberFormat="1" applyFont="1" applyFill="1" applyBorder="1" applyAlignment="1">
      <alignment horizontal="center" vertical="center"/>
    </xf>
    <xf numFmtId="2" fontId="54" fillId="23" borderId="49" xfId="0" applyNumberFormat="1" applyFont="1" applyFill="1" applyBorder="1" applyAlignment="1">
      <alignment horizontal="center" vertical="center"/>
    </xf>
    <xf numFmtId="0" fontId="64" fillId="23" borderId="49" xfId="0" applyFont="1" applyFill="1" applyBorder="1" applyAlignment="1">
      <alignment horizontal="center" vertical="center"/>
    </xf>
    <xf numFmtId="0" fontId="43" fillId="23" borderId="49" xfId="0" applyNumberFormat="1" applyFont="1" applyFill="1" applyBorder="1" applyAlignment="1">
      <alignment horizontal="center" vertical="center"/>
    </xf>
    <xf numFmtId="14" fontId="41" fillId="28" borderId="49" xfId="0" applyNumberFormat="1" applyFont="1" applyFill="1" applyBorder="1" applyAlignment="1">
      <alignment horizontal="center" vertical="center"/>
    </xf>
    <xf numFmtId="14" fontId="49" fillId="28" borderId="49" xfId="96" applyNumberFormat="1" applyFont="1" applyFill="1" applyBorder="1" applyAlignment="1">
      <alignment horizontal="center"/>
      <protection/>
    </xf>
    <xf numFmtId="0" fontId="41" fillId="28" borderId="49" xfId="0" applyFont="1" applyFill="1" applyBorder="1" applyAlignment="1">
      <alignment horizontal="center" vertical="center"/>
    </xf>
    <xf numFmtId="0" fontId="53" fillId="28" borderId="49" xfId="96" applyNumberFormat="1" applyFont="1" applyFill="1" applyBorder="1" applyAlignment="1">
      <alignment horizontal="center" vertical="center"/>
      <protection/>
    </xf>
    <xf numFmtId="49" fontId="42" fillId="28" borderId="49" xfId="0" applyNumberFormat="1" applyFont="1" applyFill="1" applyBorder="1" applyAlignment="1">
      <alignment horizontal="center" vertical="center"/>
    </xf>
    <xf numFmtId="0" fontId="42" fillId="28" borderId="49" xfId="0" applyNumberFormat="1" applyFont="1" applyFill="1" applyBorder="1" applyAlignment="1">
      <alignment horizontal="center" vertical="center"/>
    </xf>
    <xf numFmtId="0" fontId="51" fillId="28" borderId="49" xfId="96" applyNumberFormat="1" applyFont="1" applyFill="1" applyBorder="1">
      <alignment/>
      <protection/>
    </xf>
    <xf numFmtId="0" fontId="51" fillId="28" borderId="49" xfId="96" applyNumberFormat="1" applyFont="1" applyFill="1" applyBorder="1" applyAlignment="1">
      <alignment horizontal="center" vertical="center"/>
      <protection/>
    </xf>
    <xf numFmtId="0" fontId="34" fillId="28" borderId="49" xfId="0" applyNumberFormat="1" applyFont="1" applyFill="1" applyBorder="1" applyAlignment="1">
      <alignment horizontal="center" vertical="center"/>
    </xf>
    <xf numFmtId="14" fontId="41" fillId="0" borderId="49" xfId="0" applyNumberFormat="1" applyFont="1" applyFill="1" applyBorder="1" applyAlignment="1">
      <alignment horizontal="center" vertical="center"/>
    </xf>
    <xf numFmtId="14" fontId="49" fillId="0" borderId="49" xfId="96" applyNumberFormat="1" applyFont="1" applyFill="1" applyBorder="1" applyAlignment="1">
      <alignment horizontal="center"/>
      <protection/>
    </xf>
    <xf numFmtId="0" fontId="41" fillId="0" borderId="49" xfId="0" applyFont="1" applyFill="1" applyBorder="1" applyAlignment="1">
      <alignment horizontal="center" vertical="center"/>
    </xf>
    <xf numFmtId="0" fontId="53" fillId="0" borderId="49" xfId="96" applyNumberFormat="1" applyFont="1" applyFill="1" applyBorder="1" applyAlignment="1">
      <alignment horizontal="center" vertical="center"/>
      <protection/>
    </xf>
    <xf numFmtId="0" fontId="42" fillId="0" borderId="49" xfId="0" applyFont="1" applyFill="1" applyBorder="1" applyAlignment="1">
      <alignment horizontal="center" vertical="center"/>
    </xf>
    <xf numFmtId="0" fontId="42" fillId="0" borderId="49" xfId="0" applyNumberFormat="1" applyFont="1" applyFill="1" applyBorder="1" applyAlignment="1">
      <alignment horizontal="center" vertical="center"/>
    </xf>
    <xf numFmtId="0" fontId="51" fillId="0" borderId="49" xfId="96" applyNumberFormat="1" applyFont="1" applyFill="1" applyBorder="1">
      <alignment/>
      <protection/>
    </xf>
    <xf numFmtId="0" fontId="51" fillId="0" borderId="49" xfId="96" applyNumberFormat="1" applyFont="1" applyFill="1" applyBorder="1" applyAlignment="1">
      <alignment horizontal="center" vertical="center"/>
      <protection/>
    </xf>
    <xf numFmtId="0" fontId="34" fillId="0" borderId="49" xfId="0" applyNumberFormat="1" applyFont="1" applyFill="1" applyBorder="1" applyAlignment="1">
      <alignment horizontal="center" vertical="center"/>
    </xf>
    <xf numFmtId="0" fontId="0" fillId="23" borderId="49" xfId="0" applyFont="1" applyFill="1" applyBorder="1" applyAlignment="1">
      <alignment vertical="center"/>
    </xf>
    <xf numFmtId="0" fontId="0" fillId="23" borderId="49" xfId="0" applyFont="1" applyFill="1" applyBorder="1" applyAlignment="1">
      <alignment horizontal="center" vertical="center"/>
    </xf>
    <xf numFmtId="0" fontId="55" fillId="23" borderId="49" xfId="0" applyFont="1" applyFill="1" applyBorder="1" applyAlignment="1">
      <alignment horizontal="center" vertical="center"/>
    </xf>
    <xf numFmtId="0" fontId="0" fillId="23" borderId="49" xfId="0" applyFill="1" applyBorder="1" applyAlignment="1">
      <alignment horizontal="center" vertical="center"/>
    </xf>
    <xf numFmtId="14" fontId="0" fillId="23" borderId="49" xfId="0" applyNumberFormat="1" applyFill="1" applyBorder="1" applyAlignment="1">
      <alignment vertical="center"/>
    </xf>
    <xf numFmtId="0" fontId="55" fillId="23" borderId="49" xfId="0" applyNumberFormat="1" applyFont="1" applyFill="1" applyBorder="1" applyAlignment="1">
      <alignment horizontal="center" vertical="center"/>
    </xf>
    <xf numFmtId="0" fontId="55" fillId="23" borderId="49" xfId="0" applyFont="1" applyFill="1" applyBorder="1" applyAlignment="1">
      <alignment horizontal="center" vertical="center"/>
    </xf>
    <xf numFmtId="0" fontId="66" fillId="29" borderId="51" xfId="0" applyFont="1" applyFill="1" applyBorder="1" applyAlignment="1">
      <alignment horizontal="center" vertical="center" wrapText="1"/>
    </xf>
    <xf numFmtId="0" fontId="62" fillId="29" borderId="47" xfId="0" applyFont="1" applyFill="1" applyBorder="1" applyAlignment="1">
      <alignment horizontal="center" vertical="center" wrapText="1"/>
    </xf>
    <xf numFmtId="0" fontId="56" fillId="23" borderId="52" xfId="0" applyNumberFormat="1" applyFont="1" applyFill="1" applyBorder="1" applyAlignment="1">
      <alignment horizontal="center" vertical="center"/>
    </xf>
    <xf numFmtId="165" fontId="48" fillId="23" borderId="49" xfId="96" applyNumberFormat="1" applyFont="1" applyFill="1" applyBorder="1" applyAlignment="1">
      <alignment horizontal="center"/>
      <protection/>
    </xf>
    <xf numFmtId="170" fontId="56" fillId="23" borderId="52" xfId="0" applyNumberFormat="1" applyFont="1" applyFill="1" applyBorder="1" applyAlignment="1">
      <alignment horizontal="center"/>
    </xf>
    <xf numFmtId="0" fontId="56" fillId="23" borderId="52" xfId="0" applyNumberFormat="1" applyFont="1" applyFill="1" applyBorder="1" applyAlignment="1">
      <alignment horizontal="center"/>
    </xf>
    <xf numFmtId="170" fontId="56" fillId="23" borderId="52" xfId="0" applyNumberFormat="1" applyFont="1" applyFill="1" applyBorder="1" applyAlignment="1">
      <alignment horizontal="center" vertical="center"/>
    </xf>
    <xf numFmtId="172" fontId="56" fillId="23" borderId="52" xfId="0" applyNumberFormat="1" applyFont="1" applyFill="1" applyBorder="1" applyAlignment="1">
      <alignment horizontal="center" vertical="center"/>
    </xf>
    <xf numFmtId="0" fontId="56" fillId="23" borderId="52" xfId="0" applyFont="1" applyFill="1" applyBorder="1" applyAlignment="1">
      <alignment horizontal="center"/>
    </xf>
    <xf numFmtId="0" fontId="56" fillId="28" borderId="52" xfId="0" applyNumberFormat="1" applyFont="1" applyFill="1" applyBorder="1" applyAlignment="1">
      <alignment horizontal="center"/>
    </xf>
    <xf numFmtId="165" fontId="48" fillId="28" borderId="49" xfId="96" applyNumberFormat="1" applyFont="1" applyFill="1" applyBorder="1" applyAlignment="1">
      <alignment horizontal="center"/>
      <protection/>
    </xf>
    <xf numFmtId="0" fontId="56" fillId="0" borderId="52" xfId="0" applyNumberFormat="1" applyFont="1" applyFill="1" applyBorder="1" applyAlignment="1">
      <alignment horizontal="center" vertical="center"/>
    </xf>
    <xf numFmtId="165" fontId="48" fillId="0" borderId="49" xfId="96" applyNumberFormat="1" applyFont="1" applyFill="1" applyBorder="1" applyAlignment="1">
      <alignment horizontal="center"/>
      <protection/>
    </xf>
    <xf numFmtId="0" fontId="56" fillId="23" borderId="52" xfId="0" applyFont="1" applyFill="1" applyBorder="1" applyAlignment="1">
      <alignment horizontal="center" vertical="center"/>
    </xf>
    <xf numFmtId="0" fontId="63" fillId="23" borderId="49" xfId="0" applyFont="1" applyFill="1" applyBorder="1" applyAlignment="1">
      <alignment vertical="center"/>
    </xf>
    <xf numFmtId="0" fontId="56" fillId="23" borderId="53" xfId="0" applyFont="1" applyFill="1" applyBorder="1" applyAlignment="1">
      <alignment horizontal="center" vertical="center"/>
    </xf>
    <xf numFmtId="0" fontId="63" fillId="23" borderId="54" xfId="0" applyFont="1" applyFill="1" applyBorder="1" applyAlignment="1">
      <alignment vertical="center"/>
    </xf>
    <xf numFmtId="0" fontId="0" fillId="23" borderId="54" xfId="0" applyFont="1" applyFill="1" applyBorder="1" applyAlignment="1">
      <alignment vertical="center"/>
    </xf>
    <xf numFmtId="14" fontId="49" fillId="0" borderId="54" xfId="96" applyNumberFormat="1" applyFont="1" applyBorder="1" applyAlignment="1">
      <alignment horizontal="center"/>
      <protection/>
    </xf>
    <xf numFmtId="0" fontId="0" fillId="23" borderId="54" xfId="0" applyFont="1" applyFill="1" applyBorder="1" applyAlignment="1">
      <alignment horizontal="center" vertical="center"/>
    </xf>
    <xf numFmtId="0" fontId="55" fillId="23" borderId="54" xfId="0" applyFont="1" applyFill="1" applyBorder="1" applyAlignment="1">
      <alignment horizontal="center" vertical="center"/>
    </xf>
    <xf numFmtId="0" fontId="42" fillId="23" borderId="54" xfId="0" applyFont="1" applyFill="1" applyBorder="1" applyAlignment="1">
      <alignment horizontal="center" vertical="center"/>
    </xf>
    <xf numFmtId="0" fontId="42" fillId="23" borderId="54" xfId="0" applyNumberFormat="1" applyFont="1" applyFill="1" applyBorder="1" applyAlignment="1">
      <alignment horizontal="center" vertical="center"/>
    </xf>
    <xf numFmtId="0" fontId="0" fillId="23" borderId="54" xfId="0" applyFill="1" applyBorder="1" applyAlignment="1">
      <alignment horizontal="center" vertical="center"/>
    </xf>
    <xf numFmtId="14" fontId="0" fillId="23" borderId="54" xfId="0" applyNumberFormat="1" applyFill="1" applyBorder="1" applyAlignment="1">
      <alignment vertical="center"/>
    </xf>
    <xf numFmtId="0" fontId="55" fillId="23" borderId="54" xfId="0" applyNumberFormat="1" applyFont="1" applyFill="1" applyBorder="1" applyAlignment="1">
      <alignment horizontal="center" vertical="center"/>
    </xf>
    <xf numFmtId="0" fontId="58" fillId="23" borderId="54" xfId="0" applyNumberFormat="1" applyFont="1" applyFill="1" applyBorder="1" applyAlignment="1">
      <alignment horizontal="center" vertical="center"/>
    </xf>
    <xf numFmtId="0" fontId="55" fillId="23" borderId="54" xfId="0" applyFont="1" applyFill="1" applyBorder="1" applyAlignment="1">
      <alignment horizontal="center" vertical="center"/>
    </xf>
    <xf numFmtId="0" fontId="79" fillId="23" borderId="55" xfId="0" applyNumberFormat="1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horizontal="center" vertical="center"/>
    </xf>
    <xf numFmtId="0" fontId="63" fillId="23" borderId="0" xfId="0" applyFont="1" applyFill="1" applyBorder="1" applyAlignment="1">
      <alignment vertical="center"/>
    </xf>
    <xf numFmtId="0" fontId="0" fillId="23" borderId="0" xfId="0" applyFont="1" applyFill="1" applyBorder="1" applyAlignment="1">
      <alignment vertical="center"/>
    </xf>
    <xf numFmtId="14" fontId="49" fillId="0" borderId="0" xfId="96" applyNumberFormat="1" applyFont="1" applyBorder="1" applyAlignment="1">
      <alignment horizontal="center"/>
      <protection/>
    </xf>
    <xf numFmtId="0" fontId="0" fillId="23" borderId="0" xfId="0" applyFont="1" applyFill="1" applyBorder="1" applyAlignment="1">
      <alignment horizontal="center" vertical="center"/>
    </xf>
    <xf numFmtId="0" fontId="55" fillId="23" borderId="0" xfId="0" applyFont="1" applyFill="1" applyBorder="1" applyAlignment="1">
      <alignment horizontal="center" vertical="center"/>
    </xf>
    <xf numFmtId="0" fontId="42" fillId="23" borderId="0" xfId="0" applyFont="1" applyFill="1" applyBorder="1" applyAlignment="1">
      <alignment horizontal="center" vertical="center"/>
    </xf>
    <xf numFmtId="0" fontId="42" fillId="23" borderId="0" xfId="0" applyNumberFormat="1" applyFont="1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14" fontId="0" fillId="23" borderId="0" xfId="0" applyNumberFormat="1" applyFill="1" applyBorder="1" applyAlignment="1">
      <alignment vertical="center"/>
    </xf>
    <xf numFmtId="0" fontId="55" fillId="23" borderId="0" xfId="0" applyNumberFormat="1" applyFont="1" applyFill="1" applyBorder="1" applyAlignment="1">
      <alignment horizontal="center" vertical="center"/>
    </xf>
    <xf numFmtId="0" fontId="58" fillId="23" borderId="0" xfId="0" applyNumberFormat="1" applyFont="1" applyFill="1" applyBorder="1" applyAlignment="1">
      <alignment horizontal="center" vertical="center"/>
    </xf>
    <xf numFmtId="0" fontId="55" fillId="23" borderId="0" xfId="0" applyFont="1" applyFill="1" applyBorder="1" applyAlignment="1">
      <alignment horizontal="center" vertical="center"/>
    </xf>
    <xf numFmtId="0" fontId="79" fillId="23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59" fillId="0" borderId="56" xfId="0" applyFont="1" applyFill="1" applyBorder="1" applyAlignment="1">
      <alignment horizontal="center" vertical="center"/>
    </xf>
    <xf numFmtId="0" fontId="56" fillId="23" borderId="57" xfId="0" applyFont="1" applyFill="1" applyBorder="1" applyAlignment="1">
      <alignment horizontal="center" vertical="center"/>
    </xf>
    <xf numFmtId="0" fontId="63" fillId="23" borderId="58" xfId="0" applyFont="1" applyFill="1" applyBorder="1" applyAlignment="1">
      <alignment vertical="center"/>
    </xf>
    <xf numFmtId="0" fontId="0" fillId="23" borderId="58" xfId="0" applyFont="1" applyFill="1" applyBorder="1" applyAlignment="1">
      <alignment vertical="center"/>
    </xf>
    <xf numFmtId="14" fontId="49" fillId="0" borderId="58" xfId="96" applyNumberFormat="1" applyFont="1" applyBorder="1" applyAlignment="1">
      <alignment horizontal="center"/>
      <protection/>
    </xf>
    <xf numFmtId="0" fontId="0" fillId="23" borderId="58" xfId="0" applyFont="1" applyFill="1" applyBorder="1" applyAlignment="1">
      <alignment horizontal="center" vertical="center"/>
    </xf>
    <xf numFmtId="0" fontId="55" fillId="23" borderId="58" xfId="0" applyFont="1" applyFill="1" applyBorder="1" applyAlignment="1">
      <alignment horizontal="center" vertical="center"/>
    </xf>
    <xf numFmtId="0" fontId="42" fillId="23" borderId="58" xfId="0" applyFont="1" applyFill="1" applyBorder="1" applyAlignment="1">
      <alignment horizontal="center" vertical="center"/>
    </xf>
    <xf numFmtId="0" fontId="42" fillId="23" borderId="58" xfId="0" applyNumberFormat="1" applyFont="1" applyFill="1" applyBorder="1" applyAlignment="1">
      <alignment horizontal="center" vertical="center"/>
    </xf>
    <xf numFmtId="0" fontId="0" fillId="23" borderId="58" xfId="0" applyFill="1" applyBorder="1" applyAlignment="1">
      <alignment horizontal="center" vertical="center"/>
    </xf>
    <xf numFmtId="14" fontId="0" fillId="23" borderId="58" xfId="0" applyNumberFormat="1" applyFill="1" applyBorder="1" applyAlignment="1">
      <alignment vertical="center"/>
    </xf>
    <xf numFmtId="0" fontId="55" fillId="23" borderId="58" xfId="0" applyNumberFormat="1" applyFont="1" applyFill="1" applyBorder="1" applyAlignment="1">
      <alignment horizontal="center" vertical="center"/>
    </xf>
    <xf numFmtId="0" fontId="58" fillId="23" borderId="58" xfId="0" applyNumberFormat="1" applyFont="1" applyFill="1" applyBorder="1" applyAlignment="1">
      <alignment horizontal="center" vertical="center"/>
    </xf>
    <xf numFmtId="0" fontId="55" fillId="23" borderId="58" xfId="0" applyFont="1" applyFill="1" applyBorder="1" applyAlignment="1">
      <alignment horizontal="center" vertical="center"/>
    </xf>
    <xf numFmtId="0" fontId="79" fillId="23" borderId="59" xfId="0" applyNumberFormat="1" applyFont="1" applyFill="1" applyBorder="1" applyAlignment="1">
      <alignment horizontal="center" vertical="center"/>
    </xf>
    <xf numFmtId="0" fontId="45" fillId="32" borderId="0" xfId="0" applyFont="1" applyFill="1" applyAlignment="1">
      <alignment horizontal="center" vertical="center"/>
    </xf>
    <xf numFmtId="169" fontId="1" fillId="3" borderId="60" xfId="101" applyNumberFormat="1" applyFill="1" applyBorder="1" applyAlignment="1">
      <alignment horizontal="center" vertical="center"/>
      <protection/>
    </xf>
    <xf numFmtId="169" fontId="1" fillId="3" borderId="61" xfId="101" applyNumberFormat="1" applyFill="1" applyBorder="1" applyAlignment="1">
      <alignment horizontal="center" vertical="center"/>
      <protection/>
    </xf>
    <xf numFmtId="14" fontId="21" fillId="3" borderId="62" xfId="100" applyNumberFormat="1" applyFill="1" applyBorder="1" applyAlignment="1">
      <alignment horizontal="left"/>
      <protection/>
    </xf>
    <xf numFmtId="14" fontId="46" fillId="17" borderId="0" xfId="100" applyNumberFormat="1" applyFont="1" applyFill="1" applyAlignment="1">
      <alignment horizontal="center" vertical="center"/>
      <protection/>
    </xf>
    <xf numFmtId="0" fontId="5" fillId="26" borderId="31" xfId="100" applyFont="1" applyFill="1" applyBorder="1" applyAlignment="1">
      <alignment horizontal="center" vertical="center" wrapText="1"/>
      <protection/>
    </xf>
    <xf numFmtId="0" fontId="5" fillId="26" borderId="32" xfId="100" applyFont="1" applyFill="1" applyBorder="1" applyAlignment="1">
      <alignment horizontal="center" vertical="center" wrapText="1"/>
      <protection/>
    </xf>
    <xf numFmtId="0" fontId="21" fillId="0" borderId="0" xfId="100">
      <alignment/>
      <protection/>
    </xf>
    <xf numFmtId="0" fontId="5" fillId="26" borderId="32" xfId="100" applyFont="1" applyFill="1" applyBorder="1" applyAlignment="1">
      <alignment horizontal="center" vertical="center"/>
      <protection/>
    </xf>
    <xf numFmtId="0" fontId="46" fillId="0" borderId="63" xfId="100" applyFont="1" applyBorder="1" applyAlignment="1">
      <alignment horizontal="center"/>
      <protection/>
    </xf>
    <xf numFmtId="14" fontId="81" fillId="0" borderId="32" xfId="100" applyNumberFormat="1" applyFont="1" applyBorder="1" applyAlignment="1">
      <alignment horizontal="center"/>
      <protection/>
    </xf>
    <xf numFmtId="0" fontId="40" fillId="0" borderId="31" xfId="100" applyFont="1" applyBorder="1" applyAlignment="1">
      <alignment horizontal="center" vertical="center"/>
      <protection/>
    </xf>
    <xf numFmtId="0" fontId="40" fillId="0" borderId="32" xfId="100" applyFont="1" applyBorder="1" applyAlignment="1">
      <alignment horizontal="center" vertical="center"/>
      <protection/>
    </xf>
    <xf numFmtId="14" fontId="40" fillId="0" borderId="32" xfId="100" applyNumberFormat="1" applyFont="1" applyBorder="1" applyAlignment="1">
      <alignment horizontal="center" vertical="center"/>
      <protection/>
    </xf>
    <xf numFmtId="0" fontId="81" fillId="0" borderId="32" xfId="100" applyFont="1" applyBorder="1" applyAlignment="1">
      <alignment horizontal="center"/>
      <protection/>
    </xf>
    <xf numFmtId="0" fontId="84" fillId="0" borderId="32" xfId="100" applyFont="1" applyBorder="1" applyAlignment="1">
      <alignment horizontal="center" vertical="center"/>
      <protection/>
    </xf>
    <xf numFmtId="0" fontId="46" fillId="0" borderId="64" xfId="100" applyFont="1" applyBorder="1" applyAlignment="1">
      <alignment horizontal="center"/>
      <protection/>
    </xf>
    <xf numFmtId="0" fontId="5" fillId="0" borderId="6" xfId="100" applyFont="1" applyFill="1" applyBorder="1" applyAlignment="1">
      <alignment horizontal="center" vertical="center" wrapText="1"/>
      <protection/>
    </xf>
    <xf numFmtId="0" fontId="46" fillId="0" borderId="0" xfId="100" applyFont="1" applyAlignment="1">
      <alignment horizontal="center"/>
      <protection/>
    </xf>
    <xf numFmtId="0" fontId="4" fillId="17" borderId="17" xfId="99" applyFont="1" applyFill="1" applyBorder="1" applyAlignment="1">
      <alignment horizontal="left" vertical="center" indent="1"/>
      <protection/>
    </xf>
    <xf numFmtId="0" fontId="4" fillId="17" borderId="17" xfId="99" applyFont="1" applyFill="1" applyBorder="1" applyAlignment="1">
      <alignment horizontal="left" indent="1"/>
      <protection/>
    </xf>
    <xf numFmtId="0" fontId="0" fillId="17" borderId="17" xfId="99" applyFont="1" applyFill="1" applyBorder="1" applyAlignment="1">
      <alignment horizontal="left" indent="1"/>
      <protection/>
    </xf>
    <xf numFmtId="0" fontId="0" fillId="0" borderId="17" xfId="99" applyFont="1" applyBorder="1" applyAlignment="1">
      <alignment horizontal="left" indent="1"/>
      <protection/>
    </xf>
    <xf numFmtId="14" fontId="21" fillId="0" borderId="0" xfId="100" applyNumberFormat="1">
      <alignment/>
      <protection/>
    </xf>
    <xf numFmtId="0" fontId="4" fillId="17" borderId="17" xfId="99" applyFont="1" applyFill="1" applyBorder="1" applyAlignment="1">
      <alignment horizontal="center" vertical="center"/>
      <protection/>
    </xf>
    <xf numFmtId="0" fontId="5" fillId="22" borderId="32" xfId="100" applyFont="1" applyFill="1" applyBorder="1" applyAlignment="1">
      <alignment horizontal="left" vertical="center"/>
      <protection/>
    </xf>
    <xf numFmtId="0" fontId="5" fillId="32" borderId="12" xfId="100" applyFont="1" applyFill="1" applyBorder="1" applyAlignment="1">
      <alignment horizontal="center" vertical="center" wrapText="1"/>
      <protection/>
    </xf>
    <xf numFmtId="0" fontId="5" fillId="3" borderId="31" xfId="100" applyFont="1" applyFill="1" applyBorder="1" applyAlignment="1">
      <alignment horizontal="center" vertical="center" wrapText="1"/>
      <protection/>
    </xf>
    <xf numFmtId="0" fontId="5" fillId="31" borderId="32" xfId="100" applyFont="1" applyFill="1" applyBorder="1" applyAlignment="1">
      <alignment horizontal="center" vertical="center" wrapText="1"/>
      <protection/>
    </xf>
    <xf numFmtId="0" fontId="0" fillId="23" borderId="0" xfId="94" applyFill="1">
      <alignment/>
      <protection/>
    </xf>
    <xf numFmtId="0" fontId="0" fillId="37" borderId="0" xfId="94" applyFill="1">
      <alignment/>
      <protection/>
    </xf>
    <xf numFmtId="0" fontId="85" fillId="37" borderId="0" xfId="94" applyFont="1" applyFill="1">
      <alignment/>
      <protection/>
    </xf>
    <xf numFmtId="0" fontId="0" fillId="37" borderId="0" xfId="94" applyFill="1" applyBorder="1">
      <alignment/>
      <protection/>
    </xf>
    <xf numFmtId="0" fontId="0" fillId="22" borderId="32" xfId="0" applyFill="1" applyBorder="1" applyAlignment="1">
      <alignment/>
    </xf>
    <xf numFmtId="0" fontId="0" fillId="22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32" xfId="0" applyNumberFormat="1" applyBorder="1" applyAlignment="1">
      <alignment/>
    </xf>
    <xf numFmtId="0" fontId="32" fillId="27" borderId="0" xfId="101" applyFont="1" applyFill="1" applyAlignment="1">
      <alignment horizontal="center" vertical="center" wrapText="1"/>
      <protection/>
    </xf>
    <xf numFmtId="0" fontId="4" fillId="12" borderId="0" xfId="101" applyFont="1" applyFill="1" applyBorder="1" applyAlignment="1">
      <alignment horizontal="center" vertical="center" wrapText="1"/>
      <protection/>
    </xf>
    <xf numFmtId="0" fontId="4" fillId="12" borderId="65" xfId="101" applyFont="1" applyFill="1" applyBorder="1" applyAlignment="1">
      <alignment horizontal="center" vertical="center" wrapText="1"/>
      <protection/>
    </xf>
    <xf numFmtId="0" fontId="4" fillId="19" borderId="0" xfId="101" applyFont="1" applyFill="1" applyAlignment="1">
      <alignment horizontal="center" vertical="center"/>
      <protection/>
    </xf>
    <xf numFmtId="14" fontId="4" fillId="3" borderId="66" xfId="101" applyNumberFormat="1" applyFont="1" applyFill="1" applyBorder="1" applyAlignment="1">
      <alignment horizontal="center" vertical="center"/>
      <protection/>
    </xf>
    <xf numFmtId="14" fontId="4" fillId="3" borderId="42" xfId="101" applyNumberFormat="1" applyFont="1" applyFill="1" applyBorder="1" applyAlignment="1">
      <alignment horizontal="center" vertical="center"/>
      <protection/>
    </xf>
    <xf numFmtId="0" fontId="4" fillId="29" borderId="0" xfId="101" applyFont="1" applyFill="1" applyAlignment="1">
      <alignment horizontal="center" vertical="center" wrapText="1"/>
      <protection/>
    </xf>
    <xf numFmtId="168" fontId="1" fillId="3" borderId="67" xfId="101" applyNumberFormat="1" applyFont="1" applyFill="1" applyBorder="1" applyAlignment="1">
      <alignment horizontal="center" vertical="center" wrapText="1"/>
      <protection/>
    </xf>
    <xf numFmtId="168" fontId="1" fillId="3" borderId="43" xfId="101" applyNumberFormat="1" applyFont="1" applyFill="1" applyBorder="1" applyAlignment="1">
      <alignment horizontal="center" vertical="center" wrapText="1"/>
      <protection/>
    </xf>
    <xf numFmtId="14" fontId="1" fillId="3" borderId="66" xfId="101" applyNumberFormat="1" applyFill="1" applyBorder="1" applyAlignment="1">
      <alignment horizontal="center" vertical="center"/>
      <protection/>
    </xf>
    <xf numFmtId="14" fontId="1" fillId="3" borderId="42" xfId="101" applyNumberFormat="1" applyFill="1" applyBorder="1" applyAlignment="1">
      <alignment horizontal="center" vertical="center"/>
      <protection/>
    </xf>
    <xf numFmtId="168" fontId="1" fillId="3" borderId="66" xfId="101" applyNumberFormat="1" applyFont="1" applyFill="1" applyBorder="1" applyAlignment="1">
      <alignment horizontal="center" vertical="center"/>
      <protection/>
    </xf>
    <xf numFmtId="168" fontId="1" fillId="3" borderId="42" xfId="101" applyNumberFormat="1" applyFill="1" applyBorder="1" applyAlignment="1">
      <alignment horizontal="center" vertical="center"/>
      <protection/>
    </xf>
    <xf numFmtId="0" fontId="4" fillId="3" borderId="66" xfId="101" applyFont="1" applyFill="1" applyBorder="1" applyAlignment="1">
      <alignment horizontal="center" vertical="center"/>
      <protection/>
    </xf>
    <xf numFmtId="0" fontId="4" fillId="3" borderId="42" xfId="101" applyFont="1" applyFill="1" applyBorder="1" applyAlignment="1">
      <alignment horizontal="center" vertical="center"/>
      <protection/>
    </xf>
    <xf numFmtId="0" fontId="1" fillId="3" borderId="66" xfId="101" applyFont="1" applyFill="1" applyBorder="1" applyAlignment="1">
      <alignment horizontal="center" vertical="center"/>
      <protection/>
    </xf>
    <xf numFmtId="0" fontId="1" fillId="3" borderId="42" xfId="101" applyFill="1" applyBorder="1" applyAlignment="1">
      <alignment horizontal="center" vertical="center"/>
      <protection/>
    </xf>
    <xf numFmtId="165" fontId="44" fillId="3" borderId="68" xfId="101" applyNumberFormat="1" applyFont="1" applyFill="1" applyBorder="1" applyAlignment="1">
      <alignment horizontal="center" vertical="center"/>
      <protection/>
    </xf>
    <xf numFmtId="165" fontId="44" fillId="3" borderId="41" xfId="101" applyNumberFormat="1" applyFont="1" applyFill="1" applyBorder="1" applyAlignment="1">
      <alignment horizontal="center" vertical="center"/>
      <protection/>
    </xf>
    <xf numFmtId="0" fontId="1" fillId="3" borderId="42" xfId="101" applyFont="1" applyFill="1" applyBorder="1" applyAlignment="1">
      <alignment horizontal="center" vertical="center"/>
      <protection/>
    </xf>
    <xf numFmtId="14" fontId="60" fillId="0" borderId="1" xfId="0" applyNumberFormat="1" applyFont="1" applyFill="1" applyBorder="1" applyAlignment="1">
      <alignment horizontal="center"/>
    </xf>
    <xf numFmtId="14" fontId="60" fillId="0" borderId="31" xfId="0" applyNumberFormat="1" applyFont="1" applyFill="1" applyBorder="1" applyAlignment="1">
      <alignment horizontal="center"/>
    </xf>
    <xf numFmtId="3" fontId="60" fillId="0" borderId="1" xfId="0" applyNumberFormat="1" applyFont="1" applyFill="1" applyBorder="1" applyAlignment="1">
      <alignment horizontal="center"/>
    </xf>
    <xf numFmtId="0" fontId="60" fillId="0" borderId="31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</cellXfs>
  <cellStyles count="10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mount" xfId="57"/>
    <cellStyle name="Avertissement" xfId="58"/>
    <cellStyle name="Bad" xfId="59"/>
    <cellStyle name="Body text" xfId="60"/>
    <cellStyle name="Calcul" xfId="61"/>
    <cellStyle name="Calculation" xfId="62"/>
    <cellStyle name="Cellule liée" xfId="63"/>
    <cellStyle name="Check Cell" xfId="64"/>
    <cellStyle name="Commentaire" xfId="65"/>
    <cellStyle name="Entrée" xfId="66"/>
    <cellStyle name="Euro" xfId="67"/>
    <cellStyle name="Euro_DELOGE FICHE MEDICAMENT" xfId="68"/>
    <cellStyle name="Explanatory Text" xfId="69"/>
    <cellStyle name="Good" xfId="70"/>
    <cellStyle name="header" xfId="71"/>
    <cellStyle name="Header Total" xfId="72"/>
    <cellStyle name="Header1" xfId="73"/>
    <cellStyle name="Header2" xfId="74"/>
    <cellStyle name="Header3" xfId="75"/>
    <cellStyle name="Heading 1" xfId="76"/>
    <cellStyle name="Heading 2" xfId="77"/>
    <cellStyle name="Heading 3" xfId="78"/>
    <cellStyle name="Heading 4" xfId="79"/>
    <cellStyle name="Input" xfId="80"/>
    <cellStyle name="Insatisfaisant" xfId="81"/>
    <cellStyle name="Hyperlink" xfId="82"/>
    <cellStyle name="Followed Hyperlink" xfId="83"/>
    <cellStyle name="Linked Cell" xfId="84"/>
    <cellStyle name="Comma" xfId="85"/>
    <cellStyle name="Comma [0]" xfId="86"/>
    <cellStyle name="Milliers_DELOGE FICHE MEDICAMENT" xfId="87"/>
    <cellStyle name="Currency" xfId="88"/>
    <cellStyle name="Currency [0]" xfId="89"/>
    <cellStyle name="Neutral" xfId="90"/>
    <cellStyle name="Neutre" xfId="91"/>
    <cellStyle name="NonPrint_Heading" xfId="92"/>
    <cellStyle name="Normal 2" xfId="93"/>
    <cellStyle name="Normal 2_stock" xfId="94"/>
    <cellStyle name="Normal_BANDE 10014" xfId="95"/>
    <cellStyle name="Normal_Classeur1" xfId="96"/>
    <cellStyle name="Normal_INDV" xfId="97"/>
    <cellStyle name="Normal_Listes_des_types_raciaux_races_actifs_de_l_espece_bovine-14mai081" xfId="98"/>
    <cellStyle name="Normal_pharmacie date de péremption" xfId="99"/>
    <cellStyle name="Normal_pharmacie01" xfId="100"/>
    <cellStyle name="Normal_TRAITEMENT INDIVIDUELS" xfId="101"/>
    <cellStyle name="Note" xfId="102"/>
    <cellStyle name="Output" xfId="103"/>
    <cellStyle name="Percent" xfId="104"/>
    <cellStyle name="Satisfaisant" xfId="105"/>
    <cellStyle name="Sortie" xfId="106"/>
    <cellStyle name="Text" xfId="107"/>
    <cellStyle name="Texte explicatif" xfId="108"/>
    <cellStyle name="Title" xfId="109"/>
    <cellStyle name="Titre" xfId="110"/>
    <cellStyle name="Titre 1" xfId="111"/>
    <cellStyle name="Titre 1" xfId="112"/>
    <cellStyle name="Titre 2" xfId="113"/>
    <cellStyle name="Titre 3" xfId="114"/>
    <cellStyle name="Titre 4" xfId="115"/>
    <cellStyle name="Total" xfId="116"/>
    <cellStyle name="Vérification" xfId="117"/>
    <cellStyle name="Warning Text" xfId="118"/>
  </cellStyles>
  <dxfs count="2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fgColor indexed="64"/>
          <bgColor rgb="FFFF9900"/>
        </patternFill>
      </fill>
    </dxf>
    <dxf>
      <fill>
        <patternFill>
          <fgColor indexed="64"/>
          <bgColor rgb="FF00FF00"/>
        </patternFill>
      </fill>
    </dxf>
    <dxf>
      <fill>
        <patternFill>
          <fgColor indexed="64"/>
          <bgColor rgb="FFFF9900"/>
        </patternFill>
      </fill>
    </dxf>
    <dxf>
      <fill>
        <patternFill>
          <fgColor indexed="64"/>
          <bgColor rgb="FF00FF00"/>
        </patternFill>
      </fill>
    </dxf>
    <dxf>
      <fill>
        <patternFill>
          <fgColor indexed="64"/>
          <bgColor rgb="FFFFFF99"/>
        </patternFill>
      </fill>
    </dxf>
    <dxf>
      <fill>
        <patternFill>
          <bgColor indexed="52"/>
        </patternFill>
      </fill>
    </dxf>
    <dxf>
      <fill>
        <patternFill>
          <fgColor indexed="8"/>
          <bgColor indexed="45"/>
        </patternFill>
      </fill>
    </dxf>
    <dxf>
      <fill>
        <patternFill>
          <fgColor rgb="FF000000"/>
          <bgColor rgb="FFFF99CC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99CC00"/>
        </patternFill>
      </fill>
    </dxf>
    <dxf>
      <fill>
        <patternFill>
          <fgColor rgb="FF000000"/>
          <bgColor rgb="FFFF99CC"/>
        </patternFill>
      </fill>
    </dxf>
    <dxf>
      <fill>
        <patternFill>
          <fgColor rgb="FF000000"/>
          <bgColor rgb="FFCC99FF"/>
        </patternFill>
      </fill>
    </dxf>
    <dxf>
      <fill>
        <patternFill>
          <fgColor rgb="FF000000"/>
          <bgColor rgb="FFFFCC00"/>
        </patternFill>
      </fill>
    </dxf>
    <dxf>
      <fill>
        <patternFill>
          <fgColor rgb="FF000000"/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#ACCEUIL!A1" /><Relationship Id="rId6" Type="http://schemas.openxmlformats.org/officeDocument/2006/relationships/hyperlink" Target="#ACCEUIL!A1" /><Relationship Id="rId7" Type="http://schemas.openxmlformats.org/officeDocument/2006/relationships/image" Target="../media/image5.pn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hyperlink" Target="#ACCEUIL!A1" /><Relationship Id="rId5" Type="http://schemas.openxmlformats.org/officeDocument/2006/relationships/hyperlink" Target="#ACCEUI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ACCEUIL!A1" /><Relationship Id="rId3" Type="http://schemas.openxmlformats.org/officeDocument/2006/relationships/hyperlink" Target="#ACCEUI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4.jpeg" /><Relationship Id="rId3" Type="http://schemas.openxmlformats.org/officeDocument/2006/relationships/hyperlink" Target="#ACCEUIL!A1" /><Relationship Id="rId4" Type="http://schemas.openxmlformats.org/officeDocument/2006/relationships/hyperlink" Target="#ACCEUI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762000</xdr:colOff>
      <xdr:row>2</xdr:row>
      <xdr:rowOff>114300</xdr:rowOff>
    </xdr:to>
    <xdr:pic>
      <xdr:nvPicPr>
        <xdr:cNvPr id="1" name="Picture 35" descr="thP9DD3K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0</xdr:rowOff>
    </xdr:from>
    <xdr:to>
      <xdr:col>8</xdr:col>
      <xdr:colOff>619125</xdr:colOff>
      <xdr:row>1</xdr:row>
      <xdr:rowOff>228600</xdr:rowOff>
    </xdr:to>
    <xdr:pic macro="[0]!Impressions">
      <xdr:nvPicPr>
        <xdr:cNvPr id="2" name="Picture 27" descr="th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952500</xdr:colOff>
      <xdr:row>0</xdr:row>
      <xdr:rowOff>47625</xdr:rowOff>
    </xdr:from>
    <xdr:to>
      <xdr:col>10</xdr:col>
      <xdr:colOff>514350</xdr:colOff>
      <xdr:row>1</xdr:row>
      <xdr:rowOff>219075</xdr:rowOff>
    </xdr:to>
    <xdr:pic macro="[0]!Module02.test">
      <xdr:nvPicPr>
        <xdr:cNvPr id="3" name="Image 4" descr="Afficher l'image d'origine"/>
        <xdr:cNvPicPr preferRelativeResize="1">
          <a:picLocks noChangeAspect="1"/>
        </xdr:cNvPicPr>
      </xdr:nvPicPr>
      <xdr:blipFill>
        <a:blip r:embed="rId3"/>
        <a:srcRect l="25079" t="12429" r="34083" b="15254"/>
        <a:stretch>
          <a:fillRect/>
        </a:stretch>
      </xdr:blipFill>
      <xdr:spPr>
        <a:xfrm>
          <a:off x="8248650" y="47625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38100</xdr:rowOff>
    </xdr:from>
    <xdr:to>
      <xdr:col>5</xdr:col>
      <xdr:colOff>152400</xdr:colOff>
      <xdr:row>1</xdr:row>
      <xdr:rowOff>228600</xdr:rowOff>
    </xdr:to>
    <xdr:pic>
      <xdr:nvPicPr>
        <xdr:cNvPr id="4" name="Picture 30" descr="ACCUEIL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38100"/>
          <a:ext cx="676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0</xdr:col>
      <xdr:colOff>657225</xdr:colOff>
      <xdr:row>1</xdr:row>
      <xdr:rowOff>257175</xdr:rowOff>
    </xdr:to>
    <xdr:pic macro="[0]!ThisWorkbook.lance_USF">
      <xdr:nvPicPr>
        <xdr:cNvPr id="5" name="Picture 34" descr="chatons 2 BIS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2857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</xdr:row>
      <xdr:rowOff>38100</xdr:rowOff>
    </xdr:from>
    <xdr:to>
      <xdr:col>0</xdr:col>
      <xdr:colOff>590550</xdr:colOff>
      <xdr:row>3</xdr:row>
      <xdr:rowOff>19050</xdr:rowOff>
    </xdr:to>
    <xdr:pic>
      <xdr:nvPicPr>
        <xdr:cNvPr id="6" name="Picture 36" descr="aid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59055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0</xdr:rowOff>
    </xdr:from>
    <xdr:to>
      <xdr:col>12</xdr:col>
      <xdr:colOff>495300</xdr:colOff>
      <xdr:row>1</xdr:row>
      <xdr:rowOff>228600</xdr:rowOff>
    </xdr:to>
    <xdr:pic macro="[0]!Module15.USF">
      <xdr:nvPicPr>
        <xdr:cNvPr id="7" name="Picture 37" descr="veaux dessi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48775" y="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28575</xdr:rowOff>
    </xdr:from>
    <xdr:to>
      <xdr:col>6</xdr:col>
      <xdr:colOff>152400</xdr:colOff>
      <xdr:row>2</xdr:row>
      <xdr:rowOff>9525</xdr:rowOff>
    </xdr:to>
    <xdr:pic macro="[0]!Module1.lance_USF">
      <xdr:nvPicPr>
        <xdr:cNvPr id="8" name="Picture 38" descr="products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00600" y="28575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0</xdr:rowOff>
    </xdr:from>
    <xdr:to>
      <xdr:col>12</xdr:col>
      <xdr:colOff>638175</xdr:colOff>
      <xdr:row>1</xdr:row>
      <xdr:rowOff>123825</xdr:rowOff>
    </xdr:to>
    <xdr:pic macro="[0]!Impressions">
      <xdr:nvPicPr>
        <xdr:cNvPr id="1" name="Picture 17" descr="th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2486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0</xdr:row>
      <xdr:rowOff>66675</xdr:rowOff>
    </xdr:from>
    <xdr:to>
      <xdr:col>6</xdr:col>
      <xdr:colOff>1381125</xdr:colOff>
      <xdr:row>1</xdr:row>
      <xdr:rowOff>123825</xdr:rowOff>
    </xdr:to>
    <xdr:sp macro="[0]!Module15.USF">
      <xdr:nvSpPr>
        <xdr:cNvPr id="2" name="AutoShape 19"/>
        <xdr:cNvSpPr>
          <a:spLocks/>
        </xdr:cNvSpPr>
      </xdr:nvSpPr>
      <xdr:spPr>
        <a:xfrm>
          <a:off x="5334000" y="66675"/>
          <a:ext cx="3143250" cy="247650"/>
        </a:xfrm>
        <a:prstGeom prst="bevel">
          <a:avLst/>
        </a:prstGeom>
        <a:gradFill rotWithShape="1">
          <a:gsLst>
            <a:gs pos="0">
              <a:srgbClr val="99CC00"/>
            </a:gs>
            <a:gs pos="100000">
              <a:srgbClr val="000000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FICHE SOIN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8</xdr:col>
      <xdr:colOff>1028700</xdr:colOff>
      <xdr:row>2</xdr:row>
      <xdr:rowOff>0</xdr:rowOff>
    </xdr:to>
    <xdr:pic macro="[0]!Module02.test">
      <xdr:nvPicPr>
        <xdr:cNvPr id="3" name="Image 4" descr="Afficher l'image d'origine"/>
        <xdr:cNvPicPr preferRelativeResize="1">
          <a:picLocks noChangeAspect="1"/>
        </xdr:cNvPicPr>
      </xdr:nvPicPr>
      <xdr:blipFill>
        <a:blip r:embed="rId2"/>
        <a:srcRect l="25079" t="12429" r="34083" b="15254"/>
        <a:stretch>
          <a:fillRect/>
        </a:stretch>
      </xdr:blipFill>
      <xdr:spPr>
        <a:xfrm>
          <a:off x="9496425" y="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9525</xdr:rowOff>
    </xdr:from>
    <xdr:to>
      <xdr:col>2</xdr:col>
      <xdr:colOff>676275</xdr:colOff>
      <xdr:row>1</xdr:row>
      <xdr:rowOff>152400</xdr:rowOff>
    </xdr:to>
    <xdr:pic>
      <xdr:nvPicPr>
        <xdr:cNvPr id="4" name="Picture 21" descr="ACCUEI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9525"/>
          <a:ext cx="628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38100</xdr:rowOff>
    </xdr:from>
    <xdr:to>
      <xdr:col>0</xdr:col>
      <xdr:colOff>704850</xdr:colOff>
      <xdr:row>5</xdr:row>
      <xdr:rowOff>209550</xdr:rowOff>
    </xdr:to>
    <xdr:pic>
      <xdr:nvPicPr>
        <xdr:cNvPr id="1" name="Picture 1" descr="ACCUE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8585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6</xdr:col>
      <xdr:colOff>733425</xdr:colOff>
      <xdr:row>2</xdr:row>
      <xdr:rowOff>133350</xdr:rowOff>
    </xdr:to>
    <xdr:sp macro="[0]!Peremption">
      <xdr:nvSpPr>
        <xdr:cNvPr id="1" name="AutoShape 1"/>
        <xdr:cNvSpPr>
          <a:spLocks/>
        </xdr:cNvSpPr>
      </xdr:nvSpPr>
      <xdr:spPr>
        <a:xfrm>
          <a:off x="6210300" y="57150"/>
          <a:ext cx="685800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1</xdr:row>
      <xdr:rowOff>19050</xdr:rowOff>
    </xdr:from>
    <xdr:to>
      <xdr:col>10</xdr:col>
      <xdr:colOff>1581150</xdr:colOff>
      <xdr:row>3</xdr:row>
      <xdr:rowOff>9525</xdr:rowOff>
    </xdr:to>
    <xdr:pic macro="[0]!Macro12">
      <xdr:nvPicPr>
        <xdr:cNvPr id="1" name="Picture 1" descr="calcule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80975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104775</xdr:rowOff>
    </xdr:from>
    <xdr:to>
      <xdr:col>17</xdr:col>
      <xdr:colOff>504825</xdr:colOff>
      <xdr:row>2</xdr:row>
      <xdr:rowOff>114300</xdr:rowOff>
    </xdr:to>
    <xdr:pic>
      <xdr:nvPicPr>
        <xdr:cNvPr id="2" name="Picture 2" descr="ACCUEI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104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rval\2016\veaux%203012%20%20(3)\ESSAIE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jm\Documents\Copie%20de%20PROCHAINE%20BANDE2013%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rval\2016\veaux%202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saie%20programme\essaie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EAUX%202017\VEAUX%202017%2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rval\2016\veaux%203012%20%20(3)\copie%20essaie%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reserve\indv_gardian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le\Downloads\Exemple%20gestion%20de%20sto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EAUX%202017\Veaux%20ORIGINAL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rval\2016\guardi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veaux%2010014\Documents%20and%20Settings\jean%20michel\Mes%20documents\TRAITEMENT%20INDIVIDUE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jm\Documents\excel\gestionvolieresV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veaux%2010014\VEAUX%20ORIGINAL\Users\NonoZ\AppData\Local\Temp\IM\logiciels\gestionstoc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veaux%2010014\10014%2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jm\Documents\sobeval2012\sobeval\veaux%207260\AUDIT_EARL_D'OREIX_11-08-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rval\2016\veaux%203012%20%20(3)\INDEX%20EQUI%20ET%20RECHERCHEV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V"/>
      <sheetName val="1"/>
      <sheetName val="Feuil1"/>
    </sheetNames>
    <sheetDataSet>
      <sheetData sheetId="0">
        <row r="1">
          <cell r="A1" t="str">
            <v>N°</v>
          </cell>
          <cell r="C1" t="str">
            <v>N TRAVAIL</v>
          </cell>
          <cell r="D1" t="str">
            <v>RC</v>
          </cell>
          <cell r="E1" t="str">
            <v>RACE</v>
          </cell>
          <cell r="F1" t="str">
            <v>Date de Naissance</v>
          </cell>
          <cell r="G1" t="str">
            <v>AGE</v>
          </cell>
          <cell r="H1" t="str">
            <v>sex</v>
          </cell>
          <cell r="I1" t="str">
            <v>Doublon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V"/>
      <sheetName val="résumer"/>
    </sheetNames>
    <sheetDataSet>
      <sheetData sheetId="1">
        <row r="152">
          <cell r="A152" t="str">
            <v>0003</v>
          </cell>
        </row>
        <row r="156">
          <cell r="A156" t="str">
            <v>0003</v>
          </cell>
        </row>
        <row r="157">
          <cell r="A157" t="str">
            <v>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CHE"/>
      <sheetName val="basse"/>
      <sheetName val="INDV"/>
      <sheetName val="recap"/>
      <sheetName val="pharmacie"/>
      <sheetName val="MORTALITE"/>
      <sheetName val="1"/>
    </sheetNames>
    <sheetDataSet>
      <sheetData sheetId="1">
        <row r="2">
          <cell r="B2" t="str">
            <v>0029</v>
          </cell>
        </row>
        <row r="3">
          <cell r="B3" t="str">
            <v>0074</v>
          </cell>
        </row>
        <row r="4">
          <cell r="B4" t="str">
            <v>0085</v>
          </cell>
        </row>
        <row r="5">
          <cell r="B5" t="str">
            <v>0087</v>
          </cell>
        </row>
        <row r="6">
          <cell r="B6" t="str">
            <v>0106</v>
          </cell>
        </row>
        <row r="7">
          <cell r="B7" t="str">
            <v>0145</v>
          </cell>
        </row>
        <row r="8">
          <cell r="B8" t="str">
            <v>0149</v>
          </cell>
        </row>
        <row r="9">
          <cell r="B9" t="str">
            <v>0154</v>
          </cell>
        </row>
        <row r="10">
          <cell r="B10" t="str">
            <v>0182</v>
          </cell>
        </row>
        <row r="11">
          <cell r="B11" t="str">
            <v>0198</v>
          </cell>
        </row>
        <row r="12">
          <cell r="B12" t="str">
            <v>0224</v>
          </cell>
        </row>
        <row r="13">
          <cell r="B13" t="str">
            <v>0235</v>
          </cell>
        </row>
        <row r="14">
          <cell r="B14" t="str">
            <v>0244</v>
          </cell>
        </row>
        <row r="15">
          <cell r="B15" t="str">
            <v>0246</v>
          </cell>
        </row>
        <row r="16">
          <cell r="B16" t="str">
            <v>0309</v>
          </cell>
        </row>
        <row r="17">
          <cell r="B17" t="str">
            <v>0333</v>
          </cell>
        </row>
        <row r="18">
          <cell r="B18" t="str">
            <v>0337</v>
          </cell>
        </row>
        <row r="19">
          <cell r="B19" t="str">
            <v>0356</v>
          </cell>
        </row>
        <row r="20">
          <cell r="B20" t="str">
            <v>0461</v>
          </cell>
        </row>
        <row r="21">
          <cell r="B21" t="str">
            <v>0496</v>
          </cell>
        </row>
        <row r="22">
          <cell r="B22" t="str">
            <v>0728</v>
          </cell>
        </row>
        <row r="23">
          <cell r="B23" t="str">
            <v>0821</v>
          </cell>
        </row>
        <row r="24">
          <cell r="B24" t="str">
            <v>0860</v>
          </cell>
        </row>
        <row r="25">
          <cell r="B25" t="str">
            <v>0969</v>
          </cell>
        </row>
        <row r="26">
          <cell r="B26" t="str">
            <v>1012</v>
          </cell>
        </row>
        <row r="27">
          <cell r="B27" t="str">
            <v>1112</v>
          </cell>
        </row>
        <row r="28">
          <cell r="B28" t="str">
            <v>1267</v>
          </cell>
        </row>
        <row r="29">
          <cell r="B29" t="str">
            <v>1353</v>
          </cell>
        </row>
        <row r="30">
          <cell r="B30" t="str">
            <v>1353</v>
          </cell>
        </row>
        <row r="31">
          <cell r="B31" t="str">
            <v>1385</v>
          </cell>
        </row>
        <row r="32">
          <cell r="B32" t="str">
            <v>1386</v>
          </cell>
        </row>
        <row r="33">
          <cell r="B33" t="str">
            <v>1423</v>
          </cell>
        </row>
        <row r="34">
          <cell r="B34" t="str">
            <v>1431</v>
          </cell>
        </row>
        <row r="35">
          <cell r="B35" t="str">
            <v>1510</v>
          </cell>
        </row>
        <row r="36">
          <cell r="B36" t="str">
            <v>1514</v>
          </cell>
        </row>
        <row r="37">
          <cell r="B37" t="str">
            <v>1516</v>
          </cell>
        </row>
        <row r="38">
          <cell r="B38" t="str">
            <v>1533</v>
          </cell>
        </row>
        <row r="39">
          <cell r="B39" t="str">
            <v>1556</v>
          </cell>
        </row>
        <row r="40">
          <cell r="B40" t="str">
            <v>1576</v>
          </cell>
        </row>
        <row r="41">
          <cell r="B41" t="str">
            <v>1576</v>
          </cell>
        </row>
        <row r="42">
          <cell r="B42" t="str">
            <v>1578</v>
          </cell>
        </row>
        <row r="43">
          <cell r="B43" t="str">
            <v>1595</v>
          </cell>
        </row>
        <row r="44">
          <cell r="B44" t="str">
            <v>1615</v>
          </cell>
        </row>
        <row r="45">
          <cell r="B45" t="str">
            <v>1616</v>
          </cell>
        </row>
        <row r="46">
          <cell r="B46" t="str">
            <v>1619</v>
          </cell>
        </row>
        <row r="47">
          <cell r="B47" t="str">
            <v>1651</v>
          </cell>
        </row>
        <row r="48">
          <cell r="B48" t="str">
            <v>1733</v>
          </cell>
        </row>
        <row r="49">
          <cell r="B49" t="str">
            <v>1906</v>
          </cell>
        </row>
        <row r="50">
          <cell r="B50" t="str">
            <v>1944</v>
          </cell>
        </row>
        <row r="51">
          <cell r="B51" t="str">
            <v>1988</v>
          </cell>
        </row>
        <row r="52">
          <cell r="B52" t="str">
            <v>2021</v>
          </cell>
        </row>
        <row r="53">
          <cell r="B53" t="str">
            <v>2064</v>
          </cell>
        </row>
        <row r="54">
          <cell r="B54" t="str">
            <v>2163</v>
          </cell>
        </row>
        <row r="55">
          <cell r="B55" t="str">
            <v>2179</v>
          </cell>
        </row>
        <row r="56">
          <cell r="B56" t="str">
            <v>2263</v>
          </cell>
        </row>
        <row r="57">
          <cell r="B57" t="str">
            <v>2354</v>
          </cell>
        </row>
        <row r="58">
          <cell r="B58" t="str">
            <v>2453</v>
          </cell>
        </row>
        <row r="59">
          <cell r="B59" t="str">
            <v>2499</v>
          </cell>
        </row>
        <row r="60">
          <cell r="B60" t="str">
            <v>2614</v>
          </cell>
        </row>
        <row r="61">
          <cell r="B61" t="str">
            <v>2619</v>
          </cell>
        </row>
        <row r="62">
          <cell r="B62" t="str">
            <v>2624</v>
          </cell>
        </row>
        <row r="63">
          <cell r="B63" t="str">
            <v>2664</v>
          </cell>
        </row>
        <row r="64">
          <cell r="B64" t="str">
            <v>2667</v>
          </cell>
        </row>
        <row r="65">
          <cell r="B65" t="str">
            <v>2675</v>
          </cell>
        </row>
        <row r="66">
          <cell r="B66" t="str">
            <v>2676</v>
          </cell>
        </row>
        <row r="67">
          <cell r="B67" t="str">
            <v>2680</v>
          </cell>
        </row>
        <row r="68">
          <cell r="B68" t="str">
            <v>2689</v>
          </cell>
        </row>
        <row r="69">
          <cell r="B69" t="str">
            <v>2694</v>
          </cell>
        </row>
        <row r="70">
          <cell r="B70" t="str">
            <v>2697</v>
          </cell>
        </row>
        <row r="71">
          <cell r="B71" t="str">
            <v>2701</v>
          </cell>
        </row>
        <row r="72">
          <cell r="B72" t="str">
            <v>2707</v>
          </cell>
        </row>
        <row r="73">
          <cell r="B73" t="str">
            <v>2733</v>
          </cell>
        </row>
        <row r="74">
          <cell r="B74" t="str">
            <v>2748</v>
          </cell>
        </row>
        <row r="75">
          <cell r="B75" t="str">
            <v>2785</v>
          </cell>
        </row>
        <row r="76">
          <cell r="B76" t="str">
            <v>2808</v>
          </cell>
        </row>
        <row r="77">
          <cell r="B77" t="str">
            <v>2844</v>
          </cell>
        </row>
        <row r="78">
          <cell r="B78" t="str">
            <v>2897</v>
          </cell>
        </row>
        <row r="79">
          <cell r="B79" t="str">
            <v>2999</v>
          </cell>
        </row>
        <row r="80">
          <cell r="B80" t="str">
            <v>3032</v>
          </cell>
        </row>
        <row r="81">
          <cell r="B81" t="str">
            <v>3071</v>
          </cell>
        </row>
        <row r="82">
          <cell r="B82" t="str">
            <v>3131</v>
          </cell>
        </row>
        <row r="83">
          <cell r="B83" t="str">
            <v>3132</v>
          </cell>
        </row>
        <row r="84">
          <cell r="B84" t="str">
            <v>3185</v>
          </cell>
        </row>
        <row r="85">
          <cell r="B85" t="str">
            <v>3211</v>
          </cell>
        </row>
        <row r="86">
          <cell r="B86" t="str">
            <v>3296</v>
          </cell>
        </row>
        <row r="87">
          <cell r="B87" t="str">
            <v>3308</v>
          </cell>
        </row>
        <row r="88">
          <cell r="B88" t="str">
            <v>3309</v>
          </cell>
        </row>
        <row r="89">
          <cell r="B89" t="str">
            <v>3312</v>
          </cell>
        </row>
        <row r="90">
          <cell r="B90" t="str">
            <v>3515</v>
          </cell>
        </row>
        <row r="91">
          <cell r="B91" t="str">
            <v>3600</v>
          </cell>
        </row>
        <row r="92">
          <cell r="B92" t="str">
            <v>3620</v>
          </cell>
        </row>
        <row r="93">
          <cell r="B93" t="str">
            <v>3642</v>
          </cell>
        </row>
        <row r="94">
          <cell r="B94" t="str">
            <v>3681</v>
          </cell>
        </row>
        <row r="95">
          <cell r="B95" t="str">
            <v>3695</v>
          </cell>
        </row>
        <row r="96">
          <cell r="B96" t="str">
            <v>3758</v>
          </cell>
        </row>
        <row r="97">
          <cell r="B97" t="str">
            <v>3807</v>
          </cell>
        </row>
        <row r="98">
          <cell r="B98" t="str">
            <v>3818</v>
          </cell>
        </row>
        <row r="99">
          <cell r="B99" t="str">
            <v>3889</v>
          </cell>
        </row>
        <row r="100">
          <cell r="B100" t="str">
            <v>3974</v>
          </cell>
        </row>
        <row r="101">
          <cell r="B101" t="str">
            <v>3996</v>
          </cell>
        </row>
        <row r="102">
          <cell r="B102" t="str">
            <v>4063</v>
          </cell>
        </row>
        <row r="103">
          <cell r="B103" t="str">
            <v>4084</v>
          </cell>
        </row>
        <row r="104">
          <cell r="B104" t="str">
            <v>4110</v>
          </cell>
        </row>
        <row r="105">
          <cell r="B105" t="str">
            <v>4181</v>
          </cell>
        </row>
        <row r="106">
          <cell r="B106" t="str">
            <v>4217</v>
          </cell>
        </row>
        <row r="107">
          <cell r="B107" t="str">
            <v>4227</v>
          </cell>
        </row>
        <row r="108">
          <cell r="B108" t="str">
            <v>4228</v>
          </cell>
        </row>
        <row r="109">
          <cell r="B109" t="str">
            <v>4229</v>
          </cell>
        </row>
        <row r="110">
          <cell r="B110" t="str">
            <v>4282</v>
          </cell>
        </row>
        <row r="111">
          <cell r="B111" t="str">
            <v>4401</v>
          </cell>
        </row>
        <row r="112">
          <cell r="B112" t="str">
            <v>4454</v>
          </cell>
        </row>
        <row r="113">
          <cell r="B113" t="str">
            <v>4455</v>
          </cell>
        </row>
        <row r="114">
          <cell r="B114" t="str">
            <v>4469</v>
          </cell>
        </row>
        <row r="115">
          <cell r="B115" t="str">
            <v>4541</v>
          </cell>
        </row>
        <row r="116">
          <cell r="B116" t="str">
            <v>4544</v>
          </cell>
        </row>
        <row r="117">
          <cell r="B117" t="str">
            <v>4547</v>
          </cell>
        </row>
        <row r="118">
          <cell r="B118" t="str">
            <v>4552</v>
          </cell>
        </row>
        <row r="119">
          <cell r="B119" t="str">
            <v>4591</v>
          </cell>
        </row>
        <row r="120">
          <cell r="B120" t="str">
            <v>4645</v>
          </cell>
        </row>
        <row r="121">
          <cell r="B121" t="str">
            <v>4747</v>
          </cell>
        </row>
        <row r="122">
          <cell r="B122" t="str">
            <v>4792</v>
          </cell>
        </row>
        <row r="123">
          <cell r="B123" t="str">
            <v>4820</v>
          </cell>
        </row>
        <row r="124">
          <cell r="B124" t="str">
            <v>4998</v>
          </cell>
        </row>
        <row r="125">
          <cell r="B125" t="str">
            <v>5070</v>
          </cell>
        </row>
        <row r="126">
          <cell r="B126" t="str">
            <v>5118</v>
          </cell>
        </row>
        <row r="127">
          <cell r="B127" t="str">
            <v>5198</v>
          </cell>
        </row>
        <row r="128">
          <cell r="B128" t="str">
            <v>5292</v>
          </cell>
        </row>
        <row r="129">
          <cell r="B129" t="str">
            <v>5301</v>
          </cell>
        </row>
        <row r="130">
          <cell r="B130" t="str">
            <v>5311</v>
          </cell>
        </row>
        <row r="131">
          <cell r="B131" t="str">
            <v>5311</v>
          </cell>
        </row>
        <row r="132">
          <cell r="B132" t="str">
            <v>5383</v>
          </cell>
        </row>
        <row r="133">
          <cell r="B133" t="str">
            <v>5429</v>
          </cell>
        </row>
        <row r="134">
          <cell r="B134" t="str">
            <v>5555</v>
          </cell>
        </row>
        <row r="135">
          <cell r="B135" t="str">
            <v>5568</v>
          </cell>
        </row>
        <row r="136">
          <cell r="B136" t="str">
            <v>5605</v>
          </cell>
        </row>
        <row r="137">
          <cell r="B137" t="str">
            <v>5632</v>
          </cell>
        </row>
        <row r="138">
          <cell r="B138" t="str">
            <v>5634</v>
          </cell>
        </row>
        <row r="139">
          <cell r="B139" t="str">
            <v>5636</v>
          </cell>
        </row>
        <row r="140">
          <cell r="B140" t="str">
            <v>5691</v>
          </cell>
        </row>
        <row r="141">
          <cell r="B141" t="str">
            <v>5704</v>
          </cell>
        </row>
        <row r="142">
          <cell r="B142" t="str">
            <v>5829</v>
          </cell>
        </row>
        <row r="143">
          <cell r="B143" t="str">
            <v>5834</v>
          </cell>
        </row>
        <row r="144">
          <cell r="B144" t="str">
            <v>5869</v>
          </cell>
        </row>
        <row r="145">
          <cell r="B145" t="str">
            <v>5890</v>
          </cell>
        </row>
        <row r="146">
          <cell r="B146" t="str">
            <v>5892</v>
          </cell>
        </row>
        <row r="147">
          <cell r="B147" t="str">
            <v>5909</v>
          </cell>
        </row>
        <row r="148">
          <cell r="B148" t="str">
            <v>5910</v>
          </cell>
        </row>
        <row r="149">
          <cell r="B149" t="str">
            <v>5913</v>
          </cell>
        </row>
        <row r="150">
          <cell r="B150" t="str">
            <v>5916</v>
          </cell>
        </row>
        <row r="151">
          <cell r="B151" t="str">
            <v>5962</v>
          </cell>
        </row>
        <row r="152">
          <cell r="B152" t="str">
            <v>5987</v>
          </cell>
        </row>
        <row r="153">
          <cell r="B153" t="str">
            <v>6216</v>
          </cell>
        </row>
        <row r="154">
          <cell r="B154" t="str">
            <v>6230</v>
          </cell>
        </row>
        <row r="155">
          <cell r="B155" t="str">
            <v>6268</v>
          </cell>
        </row>
        <row r="156">
          <cell r="B156" t="str">
            <v>6366</v>
          </cell>
        </row>
        <row r="157">
          <cell r="B157" t="str">
            <v>6465</v>
          </cell>
        </row>
        <row r="158">
          <cell r="B158" t="str">
            <v>6512</v>
          </cell>
        </row>
        <row r="159">
          <cell r="B159" t="str">
            <v>6603</v>
          </cell>
        </row>
        <row r="160">
          <cell r="B160" t="str">
            <v>6878</v>
          </cell>
        </row>
        <row r="161">
          <cell r="B161" t="str">
            <v>6905</v>
          </cell>
        </row>
        <row r="162">
          <cell r="B162" t="str">
            <v>7053</v>
          </cell>
        </row>
        <row r="163">
          <cell r="B163" t="str">
            <v>7111</v>
          </cell>
        </row>
        <row r="164">
          <cell r="B164" t="str">
            <v>7112</v>
          </cell>
        </row>
        <row r="165">
          <cell r="B165" t="str">
            <v>7116</v>
          </cell>
        </row>
        <row r="166">
          <cell r="B166" t="str">
            <v>7216</v>
          </cell>
        </row>
        <row r="167">
          <cell r="B167" t="str">
            <v>7264</v>
          </cell>
        </row>
        <row r="168">
          <cell r="B168" t="str">
            <v>7292</v>
          </cell>
        </row>
        <row r="169">
          <cell r="B169" t="str">
            <v>7338</v>
          </cell>
        </row>
        <row r="170">
          <cell r="B170" t="str">
            <v>7339</v>
          </cell>
        </row>
        <row r="171">
          <cell r="B171" t="str">
            <v>7367</v>
          </cell>
        </row>
        <row r="172">
          <cell r="B172" t="str">
            <v>7521</v>
          </cell>
        </row>
        <row r="173">
          <cell r="B173" t="str">
            <v>7566</v>
          </cell>
        </row>
        <row r="174">
          <cell r="B174">
            <v>7572</v>
          </cell>
        </row>
        <row r="175">
          <cell r="B175" t="str">
            <v>7651</v>
          </cell>
        </row>
        <row r="176">
          <cell r="B176" t="str">
            <v>7708</v>
          </cell>
        </row>
        <row r="177">
          <cell r="B177" t="str">
            <v>7784</v>
          </cell>
        </row>
        <row r="178">
          <cell r="B178" t="str">
            <v>7810</v>
          </cell>
        </row>
        <row r="179">
          <cell r="B179" t="str">
            <v>7811</v>
          </cell>
        </row>
        <row r="180">
          <cell r="B180" t="str">
            <v>7994</v>
          </cell>
        </row>
        <row r="181">
          <cell r="B181" t="str">
            <v>8012</v>
          </cell>
        </row>
        <row r="182">
          <cell r="B182" t="str">
            <v>8021</v>
          </cell>
        </row>
        <row r="183">
          <cell r="B183" t="str">
            <v>8023</v>
          </cell>
        </row>
        <row r="184">
          <cell r="B184" t="str">
            <v>8025</v>
          </cell>
        </row>
        <row r="185">
          <cell r="B185" t="str">
            <v>8053</v>
          </cell>
        </row>
        <row r="186">
          <cell r="B186" t="str">
            <v>8121</v>
          </cell>
        </row>
        <row r="187">
          <cell r="B187" t="str">
            <v>8134</v>
          </cell>
        </row>
        <row r="188">
          <cell r="B188" t="str">
            <v>8262</v>
          </cell>
        </row>
        <row r="189">
          <cell r="B189" t="str">
            <v>8290</v>
          </cell>
        </row>
        <row r="190">
          <cell r="B190" t="str">
            <v>8525</v>
          </cell>
        </row>
        <row r="191">
          <cell r="B191" t="str">
            <v>8635</v>
          </cell>
        </row>
        <row r="192">
          <cell r="B192" t="str">
            <v>8640</v>
          </cell>
        </row>
        <row r="193">
          <cell r="B193" t="str">
            <v>9006</v>
          </cell>
        </row>
        <row r="194">
          <cell r="B194" t="str">
            <v>9033</v>
          </cell>
        </row>
        <row r="195">
          <cell r="B195" t="str">
            <v>9123</v>
          </cell>
        </row>
        <row r="196">
          <cell r="B196" t="str">
            <v>9179</v>
          </cell>
        </row>
        <row r="197">
          <cell r="B197" t="str">
            <v>9181</v>
          </cell>
        </row>
        <row r="198">
          <cell r="B198" t="str">
            <v>9215</v>
          </cell>
        </row>
        <row r="199">
          <cell r="B199" t="str">
            <v>9351</v>
          </cell>
        </row>
        <row r="200">
          <cell r="B200" t="str">
            <v>9596</v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  <sheetDataSet>
      <sheetData sheetId="0">
        <row r="2">
          <cell r="IT2" t="str">
            <v>BLANC BLEU</v>
          </cell>
        </row>
        <row r="3">
          <cell r="IT3" t="str">
            <v>CHAROLAISE</v>
          </cell>
        </row>
        <row r="4">
          <cell r="IT4" t="str">
            <v>CROISE</v>
          </cell>
        </row>
        <row r="5">
          <cell r="IT5" t="str">
            <v>MONTBELIARDE</v>
          </cell>
        </row>
        <row r="6">
          <cell r="IT6" t="str">
            <v>NORMANDE</v>
          </cell>
        </row>
        <row r="7">
          <cell r="IT7" t="str">
            <v>PRIM'HOLSTEIN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ARRIVEE"/>
      <sheetName val="arriver 1"/>
      <sheetName val="base"/>
      <sheetName val="races"/>
      <sheetName val="FICHE"/>
      <sheetName val="pharmacie"/>
      <sheetName val="MORTALITE"/>
      <sheetName val="delai attente"/>
      <sheetName val="depart"/>
    </sheetNames>
    <sheetDataSet>
      <sheetData sheetId="3">
        <row r="3">
          <cell r="B3" t="str">
            <v>N/NATIONAL</v>
          </cell>
        </row>
        <row r="4">
          <cell r="C4">
            <v>11</v>
          </cell>
        </row>
        <row r="5">
          <cell r="B5">
            <v>8557620187</v>
          </cell>
          <cell r="C5">
            <v>187</v>
          </cell>
        </row>
        <row r="6">
          <cell r="B6">
            <v>3703320224</v>
          </cell>
          <cell r="C6">
            <v>224</v>
          </cell>
        </row>
        <row r="7">
          <cell r="B7">
            <v>1745250290</v>
          </cell>
          <cell r="C7">
            <v>290</v>
          </cell>
        </row>
        <row r="8">
          <cell r="B8">
            <v>4962450401</v>
          </cell>
          <cell r="C8">
            <v>401</v>
          </cell>
        </row>
        <row r="9">
          <cell r="B9">
            <v>4121530422</v>
          </cell>
          <cell r="C9">
            <v>422</v>
          </cell>
        </row>
        <row r="10">
          <cell r="B10">
            <v>4121530423</v>
          </cell>
          <cell r="C10">
            <v>423</v>
          </cell>
        </row>
        <row r="11">
          <cell r="B11">
            <v>5019220427</v>
          </cell>
          <cell r="C11">
            <v>427</v>
          </cell>
        </row>
        <row r="12">
          <cell r="B12">
            <v>5048130456</v>
          </cell>
          <cell r="C12">
            <v>456</v>
          </cell>
        </row>
        <row r="13">
          <cell r="B13">
            <v>4961310474</v>
          </cell>
          <cell r="C13">
            <v>474</v>
          </cell>
        </row>
        <row r="14">
          <cell r="B14">
            <v>7274650544</v>
          </cell>
          <cell r="C14">
            <v>544</v>
          </cell>
        </row>
        <row r="15">
          <cell r="B15">
            <v>7275650561</v>
          </cell>
          <cell r="C15">
            <v>561</v>
          </cell>
        </row>
        <row r="16">
          <cell r="B16">
            <v>7952470568</v>
          </cell>
          <cell r="C16">
            <v>568</v>
          </cell>
        </row>
        <row r="17">
          <cell r="B17">
            <v>5308780571</v>
          </cell>
          <cell r="C17">
            <v>571</v>
          </cell>
        </row>
        <row r="18">
          <cell r="B18">
            <v>3554240576</v>
          </cell>
          <cell r="C18">
            <v>576</v>
          </cell>
        </row>
        <row r="19">
          <cell r="B19">
            <v>3707450586</v>
          </cell>
          <cell r="C19">
            <v>586</v>
          </cell>
        </row>
        <row r="20">
          <cell r="B20">
            <v>7946520591</v>
          </cell>
          <cell r="C20">
            <v>591</v>
          </cell>
        </row>
        <row r="21">
          <cell r="B21">
            <v>4933170596</v>
          </cell>
          <cell r="C21">
            <v>596</v>
          </cell>
        </row>
        <row r="22">
          <cell r="B22">
            <v>7246380665</v>
          </cell>
          <cell r="C22">
            <v>665</v>
          </cell>
        </row>
        <row r="23">
          <cell r="B23">
            <v>7246380666</v>
          </cell>
          <cell r="C23">
            <v>666</v>
          </cell>
        </row>
        <row r="24">
          <cell r="B24">
            <v>6121030681</v>
          </cell>
          <cell r="C24">
            <v>681</v>
          </cell>
        </row>
        <row r="25">
          <cell r="B25">
            <v>3534850796</v>
          </cell>
          <cell r="C25">
            <v>796</v>
          </cell>
        </row>
        <row r="26">
          <cell r="B26">
            <v>7221770962</v>
          </cell>
          <cell r="C26">
            <v>962</v>
          </cell>
        </row>
        <row r="27">
          <cell r="B27">
            <v>5618740972</v>
          </cell>
          <cell r="C27">
            <v>972</v>
          </cell>
        </row>
        <row r="28">
          <cell r="B28">
            <v>5368981095</v>
          </cell>
          <cell r="C28">
            <v>1095</v>
          </cell>
        </row>
        <row r="29">
          <cell r="B29">
            <v>7966651118</v>
          </cell>
          <cell r="C29">
            <v>1118</v>
          </cell>
        </row>
        <row r="30">
          <cell r="B30">
            <v>7950091181</v>
          </cell>
          <cell r="C30">
            <v>1181</v>
          </cell>
        </row>
        <row r="31">
          <cell r="B31">
            <v>7947661211</v>
          </cell>
          <cell r="C31">
            <v>1211</v>
          </cell>
        </row>
        <row r="32">
          <cell r="B32">
            <v>5377521263</v>
          </cell>
          <cell r="C32">
            <v>1263</v>
          </cell>
        </row>
        <row r="33">
          <cell r="B33">
            <v>4428731345</v>
          </cell>
          <cell r="C33">
            <v>1345</v>
          </cell>
        </row>
        <row r="34">
          <cell r="B34">
            <v>7958251405</v>
          </cell>
          <cell r="C34">
            <v>1405</v>
          </cell>
        </row>
        <row r="35">
          <cell r="B35">
            <v>7949331452</v>
          </cell>
          <cell r="C35">
            <v>1452</v>
          </cell>
        </row>
        <row r="36">
          <cell r="B36">
            <v>3599491504</v>
          </cell>
          <cell r="C36">
            <v>1504</v>
          </cell>
        </row>
        <row r="37">
          <cell r="B37">
            <v>7229491546</v>
          </cell>
          <cell r="C37">
            <v>1546</v>
          </cell>
        </row>
        <row r="38">
          <cell r="B38">
            <v>7246651557</v>
          </cell>
          <cell r="C38">
            <v>1557</v>
          </cell>
        </row>
        <row r="39">
          <cell r="B39">
            <v>4921771574</v>
          </cell>
          <cell r="C39">
            <v>1574</v>
          </cell>
        </row>
        <row r="40">
          <cell r="B40">
            <v>5634391615</v>
          </cell>
          <cell r="C40">
            <v>1615</v>
          </cell>
        </row>
        <row r="41">
          <cell r="B41">
            <v>3719671631</v>
          </cell>
          <cell r="C41">
            <v>1631</v>
          </cell>
        </row>
        <row r="42">
          <cell r="B42">
            <v>3719671632</v>
          </cell>
          <cell r="C42">
            <v>1632</v>
          </cell>
        </row>
        <row r="43">
          <cell r="B43">
            <v>3708401633</v>
          </cell>
          <cell r="C43">
            <v>1633</v>
          </cell>
        </row>
        <row r="44">
          <cell r="B44">
            <v>7229631634</v>
          </cell>
          <cell r="C44">
            <v>1634</v>
          </cell>
        </row>
        <row r="45">
          <cell r="B45">
            <v>3708401635</v>
          </cell>
          <cell r="C45">
            <v>1635</v>
          </cell>
        </row>
        <row r="46">
          <cell r="B46">
            <v>3706601641</v>
          </cell>
          <cell r="C46">
            <v>1641</v>
          </cell>
        </row>
        <row r="47">
          <cell r="B47">
            <v>3706601642</v>
          </cell>
          <cell r="C47">
            <v>1642</v>
          </cell>
        </row>
        <row r="48">
          <cell r="B48">
            <v>4123421653</v>
          </cell>
          <cell r="C48">
            <v>1653</v>
          </cell>
        </row>
        <row r="49">
          <cell r="B49">
            <v>4119141656</v>
          </cell>
          <cell r="C49">
            <v>1656</v>
          </cell>
        </row>
        <row r="50">
          <cell r="B50">
            <v>4421411664</v>
          </cell>
          <cell r="C50">
            <v>1664</v>
          </cell>
        </row>
        <row r="51">
          <cell r="B51">
            <v>3722081664</v>
          </cell>
          <cell r="C51">
            <v>1664</v>
          </cell>
        </row>
        <row r="52">
          <cell r="B52">
            <v>3721631666</v>
          </cell>
          <cell r="C52">
            <v>1666</v>
          </cell>
        </row>
        <row r="53">
          <cell r="B53">
            <v>7202501678</v>
          </cell>
          <cell r="C53">
            <v>1678</v>
          </cell>
        </row>
        <row r="54">
          <cell r="B54">
            <v>3716991683</v>
          </cell>
          <cell r="C54">
            <v>1683</v>
          </cell>
        </row>
        <row r="55">
          <cell r="B55">
            <v>3717941694</v>
          </cell>
          <cell r="C55">
            <v>1694</v>
          </cell>
        </row>
        <row r="56">
          <cell r="B56">
            <v>3709551695</v>
          </cell>
          <cell r="C56">
            <v>1695</v>
          </cell>
        </row>
        <row r="57">
          <cell r="B57">
            <v>3714791697</v>
          </cell>
          <cell r="C57">
            <v>1697</v>
          </cell>
        </row>
        <row r="58">
          <cell r="B58">
            <v>3719541707</v>
          </cell>
          <cell r="C58">
            <v>1707</v>
          </cell>
        </row>
        <row r="59">
          <cell r="B59">
            <v>5309051722</v>
          </cell>
          <cell r="C59">
            <v>1722</v>
          </cell>
        </row>
        <row r="60">
          <cell r="B60">
            <v>4960681732</v>
          </cell>
          <cell r="C60">
            <v>1732</v>
          </cell>
        </row>
        <row r="61">
          <cell r="B61">
            <v>4124911733</v>
          </cell>
          <cell r="C61">
            <v>1733</v>
          </cell>
        </row>
        <row r="62">
          <cell r="B62">
            <v>7951491757</v>
          </cell>
          <cell r="C62">
            <v>1757</v>
          </cell>
        </row>
        <row r="63">
          <cell r="B63">
            <v>7944901774</v>
          </cell>
          <cell r="C63">
            <v>1774</v>
          </cell>
        </row>
        <row r="64">
          <cell r="B64">
            <v>4955491831</v>
          </cell>
          <cell r="C64">
            <v>1831</v>
          </cell>
        </row>
        <row r="65">
          <cell r="B65">
            <v>4948841859</v>
          </cell>
          <cell r="C65">
            <v>1859</v>
          </cell>
        </row>
        <row r="66">
          <cell r="B66">
            <v>5652941890</v>
          </cell>
          <cell r="C66">
            <v>1890</v>
          </cell>
        </row>
        <row r="67">
          <cell r="B67">
            <v>3542101912</v>
          </cell>
          <cell r="C67">
            <v>1912</v>
          </cell>
        </row>
        <row r="68">
          <cell r="B68">
            <v>5364521920</v>
          </cell>
          <cell r="C68">
            <v>1920</v>
          </cell>
        </row>
        <row r="69">
          <cell r="B69">
            <v>5364521922</v>
          </cell>
          <cell r="C69">
            <v>1922</v>
          </cell>
        </row>
        <row r="70">
          <cell r="B70">
            <v>3588991935</v>
          </cell>
          <cell r="C70">
            <v>1935</v>
          </cell>
        </row>
        <row r="71">
          <cell r="B71">
            <v>5372641984</v>
          </cell>
          <cell r="C71">
            <v>1984</v>
          </cell>
        </row>
        <row r="72">
          <cell r="B72">
            <v>4450102033</v>
          </cell>
          <cell r="C72">
            <v>2033</v>
          </cell>
        </row>
        <row r="73">
          <cell r="B73">
            <v>5368482056</v>
          </cell>
          <cell r="C73">
            <v>2056</v>
          </cell>
        </row>
        <row r="74">
          <cell r="B74">
            <v>3539182104</v>
          </cell>
          <cell r="C74">
            <v>2104</v>
          </cell>
        </row>
        <row r="75">
          <cell r="B75">
            <v>4466122109</v>
          </cell>
          <cell r="C75">
            <v>2109</v>
          </cell>
        </row>
        <row r="76">
          <cell r="B76">
            <v>4941052182</v>
          </cell>
          <cell r="C76">
            <v>2182</v>
          </cell>
        </row>
        <row r="77">
          <cell r="B77">
            <v>4932302187</v>
          </cell>
          <cell r="C77">
            <v>2187</v>
          </cell>
        </row>
        <row r="78">
          <cell r="B78">
            <v>4435172269</v>
          </cell>
          <cell r="C78">
            <v>2269</v>
          </cell>
        </row>
        <row r="79">
          <cell r="B79">
            <v>4461672424</v>
          </cell>
          <cell r="C79">
            <v>2424</v>
          </cell>
        </row>
        <row r="80">
          <cell r="B80">
            <v>4458072489</v>
          </cell>
          <cell r="C80">
            <v>2489</v>
          </cell>
        </row>
        <row r="81">
          <cell r="B81">
            <v>7942562512</v>
          </cell>
          <cell r="C81">
            <v>2512</v>
          </cell>
        </row>
        <row r="82">
          <cell r="B82">
            <v>6117682533</v>
          </cell>
          <cell r="C82">
            <v>2533</v>
          </cell>
        </row>
        <row r="83">
          <cell r="B83">
            <v>5621592552</v>
          </cell>
          <cell r="C83">
            <v>2552</v>
          </cell>
        </row>
        <row r="84">
          <cell r="B84">
            <v>4915602608</v>
          </cell>
          <cell r="C84">
            <v>2608</v>
          </cell>
        </row>
        <row r="85">
          <cell r="B85">
            <v>4428782633</v>
          </cell>
          <cell r="C85">
            <v>2633</v>
          </cell>
        </row>
        <row r="86">
          <cell r="B86">
            <v>5610002637</v>
          </cell>
          <cell r="C86">
            <v>2637</v>
          </cell>
        </row>
        <row r="87">
          <cell r="B87">
            <v>3511092689</v>
          </cell>
          <cell r="C87">
            <v>2689</v>
          </cell>
        </row>
        <row r="88">
          <cell r="B88">
            <v>4457822739</v>
          </cell>
          <cell r="C88">
            <v>2739</v>
          </cell>
        </row>
        <row r="89">
          <cell r="B89">
            <v>4936362800</v>
          </cell>
          <cell r="C89">
            <v>2800</v>
          </cell>
        </row>
        <row r="90">
          <cell r="B90">
            <v>8525532872</v>
          </cell>
          <cell r="C90">
            <v>2872</v>
          </cell>
        </row>
        <row r="91">
          <cell r="B91">
            <v>5370922965</v>
          </cell>
          <cell r="C91">
            <v>2965</v>
          </cell>
        </row>
        <row r="92">
          <cell r="B92">
            <v>3523883047</v>
          </cell>
          <cell r="C92">
            <v>3047</v>
          </cell>
        </row>
        <row r="93">
          <cell r="B93">
            <v>3548563118</v>
          </cell>
          <cell r="C93">
            <v>3118</v>
          </cell>
        </row>
        <row r="94">
          <cell r="B94">
            <v>3548723133</v>
          </cell>
          <cell r="C94">
            <v>3133</v>
          </cell>
        </row>
        <row r="95">
          <cell r="B95">
            <v>8505513153</v>
          </cell>
          <cell r="C95">
            <v>3153</v>
          </cell>
        </row>
        <row r="96">
          <cell r="B96">
            <v>4428343168</v>
          </cell>
          <cell r="C96">
            <v>3168</v>
          </cell>
        </row>
        <row r="97">
          <cell r="B97">
            <v>3703283171</v>
          </cell>
          <cell r="C97">
            <v>3171</v>
          </cell>
        </row>
        <row r="98">
          <cell r="B98">
            <v>2729843178</v>
          </cell>
          <cell r="C98">
            <v>3178</v>
          </cell>
        </row>
        <row r="99">
          <cell r="B99">
            <v>4446903182</v>
          </cell>
          <cell r="C99">
            <v>3182</v>
          </cell>
        </row>
        <row r="100">
          <cell r="B100">
            <v>4446903183</v>
          </cell>
          <cell r="C100">
            <v>3183</v>
          </cell>
        </row>
        <row r="101">
          <cell r="B101">
            <v>4446903184</v>
          </cell>
          <cell r="C101">
            <v>3184</v>
          </cell>
        </row>
        <row r="102">
          <cell r="B102">
            <v>3533733386</v>
          </cell>
          <cell r="C102">
            <v>3386</v>
          </cell>
        </row>
        <row r="103">
          <cell r="B103">
            <v>7264803433</v>
          </cell>
          <cell r="C103">
            <v>3433</v>
          </cell>
        </row>
        <row r="104">
          <cell r="B104">
            <v>4960643761</v>
          </cell>
          <cell r="C104">
            <v>3761</v>
          </cell>
        </row>
        <row r="105">
          <cell r="B105">
            <v>4915223873</v>
          </cell>
          <cell r="C105">
            <v>3873</v>
          </cell>
        </row>
        <row r="106">
          <cell r="B106">
            <v>3554673940</v>
          </cell>
          <cell r="C106">
            <v>3940</v>
          </cell>
        </row>
        <row r="107">
          <cell r="B107">
            <v>4978993980</v>
          </cell>
          <cell r="C107">
            <v>3980</v>
          </cell>
        </row>
        <row r="108">
          <cell r="B108">
            <v>4430954145</v>
          </cell>
          <cell r="C108">
            <v>4145</v>
          </cell>
        </row>
        <row r="109">
          <cell r="B109">
            <v>4418374220</v>
          </cell>
          <cell r="C109">
            <v>4220</v>
          </cell>
        </row>
        <row r="110">
          <cell r="B110">
            <v>4418374221</v>
          </cell>
          <cell r="C110">
            <v>4221</v>
          </cell>
        </row>
        <row r="111">
          <cell r="B111">
            <v>2835074233</v>
          </cell>
          <cell r="C111">
            <v>4233</v>
          </cell>
        </row>
        <row r="112">
          <cell r="B112">
            <v>3548504250</v>
          </cell>
          <cell r="C112">
            <v>4250</v>
          </cell>
        </row>
        <row r="113">
          <cell r="B113">
            <v>3532374302</v>
          </cell>
          <cell r="C113">
            <v>4302</v>
          </cell>
        </row>
        <row r="114">
          <cell r="B114">
            <v>3703174362</v>
          </cell>
          <cell r="C114">
            <v>4362</v>
          </cell>
        </row>
        <row r="115">
          <cell r="B115">
            <v>3703174363</v>
          </cell>
          <cell r="C115">
            <v>4363</v>
          </cell>
        </row>
        <row r="116">
          <cell r="B116">
            <v>3547354372</v>
          </cell>
          <cell r="C116">
            <v>4372</v>
          </cell>
        </row>
        <row r="117">
          <cell r="B117">
            <v>3547354373</v>
          </cell>
          <cell r="C117">
            <v>4373</v>
          </cell>
        </row>
        <row r="118">
          <cell r="B118">
            <v>5308454404</v>
          </cell>
          <cell r="C118">
            <v>4404</v>
          </cell>
        </row>
        <row r="119">
          <cell r="B119">
            <v>5308834406</v>
          </cell>
          <cell r="C119">
            <v>4406</v>
          </cell>
        </row>
        <row r="120">
          <cell r="B120">
            <v>8687384433</v>
          </cell>
          <cell r="C120">
            <v>4433</v>
          </cell>
        </row>
        <row r="121">
          <cell r="B121">
            <v>8687384434</v>
          </cell>
          <cell r="C121">
            <v>4434</v>
          </cell>
        </row>
        <row r="122">
          <cell r="B122">
            <v>2730944462</v>
          </cell>
          <cell r="C122">
            <v>4462</v>
          </cell>
        </row>
        <row r="123">
          <cell r="B123">
            <v>4458054596</v>
          </cell>
          <cell r="C123">
            <v>4596</v>
          </cell>
        </row>
        <row r="124">
          <cell r="B124">
            <v>5370974737</v>
          </cell>
          <cell r="C124">
            <v>4737</v>
          </cell>
        </row>
        <row r="125">
          <cell r="B125">
            <v>3523934745</v>
          </cell>
          <cell r="C125">
            <v>4745</v>
          </cell>
        </row>
        <row r="126">
          <cell r="B126">
            <v>3535424914</v>
          </cell>
          <cell r="C126">
            <v>4914</v>
          </cell>
        </row>
        <row r="127">
          <cell r="B127">
            <v>5365854954</v>
          </cell>
          <cell r="C127">
            <v>4954</v>
          </cell>
        </row>
        <row r="128">
          <cell r="B128">
            <v>2836864963</v>
          </cell>
          <cell r="C128">
            <v>4963</v>
          </cell>
        </row>
        <row r="129">
          <cell r="B129">
            <v>4408835259</v>
          </cell>
          <cell r="C129">
            <v>5259</v>
          </cell>
        </row>
        <row r="130">
          <cell r="B130">
            <v>1716805322</v>
          </cell>
          <cell r="C130">
            <v>5322</v>
          </cell>
        </row>
        <row r="131">
          <cell r="B131">
            <v>3555355357</v>
          </cell>
          <cell r="C131">
            <v>5357</v>
          </cell>
        </row>
        <row r="132">
          <cell r="B132">
            <v>3555355360</v>
          </cell>
          <cell r="C132">
            <v>5360</v>
          </cell>
        </row>
        <row r="133">
          <cell r="B133">
            <v>8523625523</v>
          </cell>
          <cell r="C133">
            <v>5523</v>
          </cell>
        </row>
        <row r="134">
          <cell r="B134">
            <v>4427675560</v>
          </cell>
          <cell r="C134">
            <v>5560</v>
          </cell>
        </row>
        <row r="135">
          <cell r="B135">
            <v>3719555591</v>
          </cell>
          <cell r="C135">
            <v>5591</v>
          </cell>
        </row>
        <row r="136">
          <cell r="B136">
            <v>3719555592</v>
          </cell>
          <cell r="C136">
            <v>5592</v>
          </cell>
        </row>
        <row r="137">
          <cell r="B137">
            <v>3719555593</v>
          </cell>
          <cell r="C137">
            <v>5593</v>
          </cell>
        </row>
        <row r="138">
          <cell r="B138">
            <v>4928755684</v>
          </cell>
          <cell r="C138">
            <v>5684</v>
          </cell>
        </row>
        <row r="139">
          <cell r="B139">
            <v>4474945725</v>
          </cell>
          <cell r="C139">
            <v>5725</v>
          </cell>
        </row>
        <row r="140">
          <cell r="B140">
            <v>5301555766</v>
          </cell>
          <cell r="C140">
            <v>5766</v>
          </cell>
        </row>
        <row r="141">
          <cell r="B141">
            <v>4415435827</v>
          </cell>
          <cell r="C141">
            <v>5827</v>
          </cell>
        </row>
        <row r="142">
          <cell r="B142">
            <v>5318425906</v>
          </cell>
          <cell r="C142">
            <v>5906</v>
          </cell>
        </row>
        <row r="143">
          <cell r="B143">
            <v>4460685934</v>
          </cell>
          <cell r="C143">
            <v>5934</v>
          </cell>
        </row>
        <row r="144">
          <cell r="B144">
            <v>7246715943</v>
          </cell>
          <cell r="C144">
            <v>5943</v>
          </cell>
        </row>
        <row r="145">
          <cell r="B145">
            <v>4125316016</v>
          </cell>
          <cell r="C145">
            <v>6016</v>
          </cell>
        </row>
        <row r="146">
          <cell r="B146">
            <v>1827396017</v>
          </cell>
          <cell r="C146">
            <v>6017</v>
          </cell>
        </row>
        <row r="147">
          <cell r="B147">
            <v>7227036081</v>
          </cell>
          <cell r="C147">
            <v>6081</v>
          </cell>
        </row>
        <row r="148">
          <cell r="B148">
            <v>5365806145</v>
          </cell>
          <cell r="C148">
            <v>6145</v>
          </cell>
        </row>
        <row r="149">
          <cell r="B149">
            <v>4468806167</v>
          </cell>
          <cell r="C149">
            <v>6167</v>
          </cell>
        </row>
        <row r="150">
          <cell r="B150">
            <v>5372656178</v>
          </cell>
          <cell r="C150">
            <v>6178</v>
          </cell>
        </row>
        <row r="151">
          <cell r="B151">
            <v>4923066368</v>
          </cell>
          <cell r="C151">
            <v>6368</v>
          </cell>
        </row>
        <row r="152">
          <cell r="B152">
            <v>4476686532</v>
          </cell>
          <cell r="C152">
            <v>6532</v>
          </cell>
        </row>
        <row r="153">
          <cell r="B153">
            <v>4475116560</v>
          </cell>
          <cell r="C153">
            <v>6560</v>
          </cell>
        </row>
        <row r="154">
          <cell r="B154">
            <v>4118796572</v>
          </cell>
          <cell r="C154">
            <v>6572</v>
          </cell>
        </row>
        <row r="155">
          <cell r="B155">
            <v>4118796573</v>
          </cell>
          <cell r="C155">
            <v>6573</v>
          </cell>
        </row>
        <row r="156">
          <cell r="B156">
            <v>3526796620</v>
          </cell>
          <cell r="C156">
            <v>6620</v>
          </cell>
        </row>
        <row r="157">
          <cell r="B157">
            <v>3616206626</v>
          </cell>
          <cell r="C157">
            <v>6626</v>
          </cell>
        </row>
        <row r="158">
          <cell r="B158">
            <v>4118846629</v>
          </cell>
          <cell r="C158">
            <v>6629</v>
          </cell>
        </row>
        <row r="159">
          <cell r="B159">
            <v>8525586655</v>
          </cell>
          <cell r="C159">
            <v>6655</v>
          </cell>
        </row>
        <row r="160">
          <cell r="B160">
            <v>3529916720</v>
          </cell>
          <cell r="C160">
            <v>6720</v>
          </cell>
        </row>
        <row r="161">
          <cell r="B161">
            <v>3616216722</v>
          </cell>
          <cell r="C161">
            <v>6722</v>
          </cell>
        </row>
        <row r="162">
          <cell r="B162">
            <v>3529916722</v>
          </cell>
          <cell r="C162">
            <v>6722</v>
          </cell>
        </row>
        <row r="163">
          <cell r="B163">
            <v>5614596779</v>
          </cell>
          <cell r="C163">
            <v>6779</v>
          </cell>
        </row>
        <row r="164">
          <cell r="B164">
            <v>8535866790</v>
          </cell>
          <cell r="C164">
            <v>6790</v>
          </cell>
        </row>
        <row r="165">
          <cell r="B165">
            <v>1716516841</v>
          </cell>
          <cell r="C165">
            <v>6841</v>
          </cell>
        </row>
        <row r="166">
          <cell r="B166">
            <v>4951196842</v>
          </cell>
          <cell r="C166">
            <v>6842</v>
          </cell>
        </row>
        <row r="167">
          <cell r="B167">
            <v>3706676908</v>
          </cell>
          <cell r="C167">
            <v>6908</v>
          </cell>
        </row>
        <row r="168">
          <cell r="B168">
            <v>4418377173</v>
          </cell>
          <cell r="C168">
            <v>7173</v>
          </cell>
        </row>
        <row r="169">
          <cell r="B169">
            <v>4418377174</v>
          </cell>
          <cell r="C169">
            <v>7174</v>
          </cell>
        </row>
        <row r="170">
          <cell r="B170">
            <v>4944897253</v>
          </cell>
          <cell r="C170">
            <v>7253</v>
          </cell>
        </row>
        <row r="171">
          <cell r="B171">
            <v>2715627303</v>
          </cell>
          <cell r="C171">
            <v>7303</v>
          </cell>
        </row>
        <row r="172">
          <cell r="B172">
            <v>4454307497</v>
          </cell>
          <cell r="C172">
            <v>7497</v>
          </cell>
        </row>
        <row r="173">
          <cell r="B173">
            <v>4406057513</v>
          </cell>
          <cell r="C173">
            <v>7513</v>
          </cell>
        </row>
        <row r="174">
          <cell r="B174">
            <v>4406057514</v>
          </cell>
          <cell r="C174">
            <v>7514</v>
          </cell>
        </row>
        <row r="175">
          <cell r="B175">
            <v>4941247525</v>
          </cell>
          <cell r="C175">
            <v>7525</v>
          </cell>
        </row>
        <row r="176">
          <cell r="B176">
            <v>5377467531</v>
          </cell>
          <cell r="C176">
            <v>7531</v>
          </cell>
        </row>
        <row r="177">
          <cell r="B177">
            <v>3616237565</v>
          </cell>
          <cell r="C177">
            <v>7565</v>
          </cell>
        </row>
        <row r="178">
          <cell r="B178">
            <v>1713537752</v>
          </cell>
          <cell r="C178">
            <v>7752</v>
          </cell>
        </row>
        <row r="179">
          <cell r="B179">
            <v>5371417760</v>
          </cell>
          <cell r="C179">
            <v>7760</v>
          </cell>
        </row>
        <row r="180">
          <cell r="B180">
            <v>7262367807</v>
          </cell>
          <cell r="C180">
            <v>7807</v>
          </cell>
        </row>
        <row r="181">
          <cell r="B181">
            <v>5367227963</v>
          </cell>
          <cell r="C181">
            <v>7963</v>
          </cell>
        </row>
        <row r="182">
          <cell r="B182">
            <v>4443908006</v>
          </cell>
          <cell r="C182">
            <v>8006</v>
          </cell>
        </row>
        <row r="183">
          <cell r="B183">
            <v>5373988100</v>
          </cell>
          <cell r="C183">
            <v>8100</v>
          </cell>
        </row>
        <row r="184">
          <cell r="B184">
            <v>4946138139</v>
          </cell>
          <cell r="C184">
            <v>8139</v>
          </cell>
        </row>
        <row r="185">
          <cell r="B185">
            <v>5376488290</v>
          </cell>
          <cell r="C185">
            <v>8290</v>
          </cell>
        </row>
        <row r="186">
          <cell r="B186">
            <v>5373268372</v>
          </cell>
          <cell r="C186">
            <v>8372</v>
          </cell>
        </row>
        <row r="187">
          <cell r="B187">
            <v>4959028555</v>
          </cell>
          <cell r="C187">
            <v>8555</v>
          </cell>
        </row>
        <row r="188">
          <cell r="B188">
            <v>4953868730</v>
          </cell>
          <cell r="C188">
            <v>8730</v>
          </cell>
        </row>
        <row r="189">
          <cell r="B189">
            <v>5366358849</v>
          </cell>
          <cell r="C189">
            <v>8849</v>
          </cell>
        </row>
        <row r="190">
          <cell r="B190">
            <v>5372708932</v>
          </cell>
          <cell r="C190">
            <v>8932</v>
          </cell>
        </row>
        <row r="191">
          <cell r="B191">
            <v>5372708933</v>
          </cell>
          <cell r="C191">
            <v>8933</v>
          </cell>
        </row>
        <row r="192">
          <cell r="B192">
            <v>5369719030</v>
          </cell>
          <cell r="C192">
            <v>9030</v>
          </cell>
        </row>
        <row r="193">
          <cell r="B193">
            <v>4944319069</v>
          </cell>
          <cell r="C193">
            <v>9069</v>
          </cell>
        </row>
        <row r="194">
          <cell r="B194">
            <v>4471759115</v>
          </cell>
          <cell r="C194">
            <v>9115</v>
          </cell>
        </row>
        <row r="195">
          <cell r="B195">
            <v>7279419128</v>
          </cell>
          <cell r="C195">
            <v>9128</v>
          </cell>
        </row>
        <row r="196">
          <cell r="B196">
            <v>4960699185</v>
          </cell>
          <cell r="C196">
            <v>9185</v>
          </cell>
        </row>
        <row r="197">
          <cell r="B197">
            <v>5354249213</v>
          </cell>
          <cell r="C197">
            <v>9213</v>
          </cell>
        </row>
        <row r="198">
          <cell r="B198">
            <v>7902329305</v>
          </cell>
          <cell r="C198">
            <v>9305</v>
          </cell>
        </row>
        <row r="199">
          <cell r="B199">
            <v>5318329375</v>
          </cell>
          <cell r="C199">
            <v>9375</v>
          </cell>
        </row>
        <row r="200">
          <cell r="B200">
            <v>4926339557</v>
          </cell>
          <cell r="C200">
            <v>9557</v>
          </cell>
        </row>
        <row r="201">
          <cell r="B201">
            <v>4955859559</v>
          </cell>
          <cell r="C201">
            <v>9559</v>
          </cell>
        </row>
        <row r="202">
          <cell r="B202">
            <v>4955859560</v>
          </cell>
          <cell r="C202">
            <v>9560</v>
          </cell>
        </row>
        <row r="203">
          <cell r="B203">
            <v>4421029697</v>
          </cell>
          <cell r="C203">
            <v>9697</v>
          </cell>
        </row>
        <row r="204">
          <cell r="B204">
            <v>8561069809</v>
          </cell>
          <cell r="C204">
            <v>9809</v>
          </cell>
        </row>
      </sheetData>
      <sheetData sheetId="6">
        <row r="6">
          <cell r="A6" t="str">
            <v>ASPIRINE</v>
          </cell>
        </row>
        <row r="7">
          <cell r="A7" t="str">
            <v>AXILLIN</v>
          </cell>
        </row>
        <row r="8">
          <cell r="A8" t="str">
            <v>BAYCOX</v>
          </cell>
        </row>
        <row r="9">
          <cell r="A9" t="str">
            <v>BAYTRIL 2,5 BUVABLE</v>
          </cell>
        </row>
        <row r="10">
          <cell r="A10" t="str">
            <v>BESORTYL</v>
          </cell>
        </row>
        <row r="11">
          <cell r="A11" t="str">
            <v>BIODYL</v>
          </cell>
        </row>
        <row r="12">
          <cell r="A12" t="str">
            <v>BIOPULMONE</v>
          </cell>
        </row>
        <row r="13">
          <cell r="A13" t="str">
            <v>BVD</v>
          </cell>
        </row>
        <row r="14">
          <cell r="A14" t="str">
            <v>COBACTANT 2,5</v>
          </cell>
        </row>
        <row r="15">
          <cell r="A15" t="str">
            <v>COFAFER</v>
          </cell>
        </row>
        <row r="16">
          <cell r="A16" t="str">
            <v>COFALYSOR</v>
          </cell>
        </row>
        <row r="17">
          <cell r="A17" t="str">
            <v>COLIVET  SOLUTION</v>
          </cell>
        </row>
        <row r="18">
          <cell r="A18" t="str">
            <v>CORTEXELINE</v>
          </cell>
        </row>
        <row r="19">
          <cell r="A19" t="str">
            <v>DEXALONE</v>
          </cell>
        </row>
        <row r="20">
          <cell r="A20" t="str">
            <v>DIURIZONE</v>
          </cell>
        </row>
        <row r="21">
          <cell r="A21" t="str">
            <v>DOXYVAL</v>
          </cell>
        </row>
        <row r="22">
          <cell r="A22" t="str">
            <v>DOXYVAL 20%</v>
          </cell>
        </row>
        <row r="23">
          <cell r="A23" t="str">
            <v>DRAXXIN</v>
          </cell>
        </row>
        <row r="24">
          <cell r="A24" t="str">
            <v>EFICUR</v>
          </cell>
        </row>
        <row r="25">
          <cell r="A25" t="str">
            <v>ERYTHROVET</v>
          </cell>
        </row>
        <row r="26">
          <cell r="A26" t="str">
            <v>ESTOCELAN</v>
          </cell>
        </row>
        <row r="27">
          <cell r="A27" t="str">
            <v>EUFLORE </v>
          </cell>
        </row>
        <row r="28">
          <cell r="A28" t="str">
            <v>EXCENEL RTU</v>
          </cell>
        </row>
        <row r="29">
          <cell r="A29" t="str">
            <v>FERCOSANG</v>
          </cell>
        </row>
        <row r="30">
          <cell r="A30" t="str">
            <v>G4</v>
          </cell>
        </row>
        <row r="31">
          <cell r="A31" t="str">
            <v>HEMOCED</v>
          </cell>
        </row>
        <row r="32">
          <cell r="A32" t="str">
            <v>HEMOCED</v>
          </cell>
        </row>
        <row r="33">
          <cell r="A33" t="str">
            <v>INOXYL</v>
          </cell>
        </row>
        <row r="34">
          <cell r="A34" t="str">
            <v>LINCO </v>
          </cell>
        </row>
        <row r="35">
          <cell r="A35" t="str">
            <v>MARBOCYL 10%</v>
          </cell>
        </row>
        <row r="36">
          <cell r="A36" t="str">
            <v>MASTIJET SERINGUE</v>
          </cell>
        </row>
        <row r="37">
          <cell r="A37" t="str">
            <v>MEDERENTIL</v>
          </cell>
        </row>
        <row r="38">
          <cell r="A38" t="str">
            <v>MEFLOSYL</v>
          </cell>
        </row>
        <row r="39">
          <cell r="A39" t="str">
            <v>METHIO B12</v>
          </cell>
        </row>
        <row r="40">
          <cell r="A40" t="str">
            <v>MULTIBIO</v>
          </cell>
        </row>
        <row r="41">
          <cell r="A41" t="str">
            <v>ORNIPURAL</v>
          </cell>
        </row>
        <row r="42">
          <cell r="A42" t="str">
            <v>OTC 50</v>
          </cell>
        </row>
        <row r="43">
          <cell r="A43" t="str">
            <v>POUROMEC</v>
          </cell>
        </row>
        <row r="44">
          <cell r="A44" t="str">
            <v>PRACETAM</v>
          </cell>
        </row>
        <row r="45">
          <cell r="A45" t="str">
            <v>RENOBIONE</v>
          </cell>
        </row>
        <row r="46">
          <cell r="A46" t="str">
            <v>SELECTANT</v>
          </cell>
        </row>
        <row r="47">
          <cell r="A47" t="str">
            <v>SHOTAPEN</v>
          </cell>
        </row>
        <row r="48">
          <cell r="A48" t="str">
            <v>SPECIDRAL +</v>
          </cell>
        </row>
        <row r="49">
          <cell r="A49" t="str">
            <v>SYNULOX</v>
          </cell>
        </row>
        <row r="50">
          <cell r="A50" t="str">
            <v>TEINTURE D'IODE</v>
          </cell>
        </row>
        <row r="51">
          <cell r="A51" t="str">
            <v>ULTRA B</v>
          </cell>
        </row>
        <row r="52">
          <cell r="A52" t="str">
            <v>VETECARDIOL</v>
          </cell>
        </row>
        <row r="53">
          <cell r="A53" t="str">
            <v>VETEDINE</v>
          </cell>
        </row>
        <row r="54">
          <cell r="A54" t="str">
            <v>VETRIMOXIN INJ</v>
          </cell>
        </row>
        <row r="55">
          <cell r="A55" t="str">
            <v>VETRIMOXIN POUDRE</v>
          </cell>
        </row>
        <row r="56">
          <cell r="A56" t="str">
            <v>     TIMOVET </v>
          </cell>
        </row>
        <row r="57">
          <cell r="A57" t="str">
            <v>   GENIXINE</v>
          </cell>
        </row>
        <row r="58">
          <cell r="A58" t="str">
            <v>TRANSITONYL</v>
          </cell>
        </row>
        <row r="59">
          <cell r="A59" t="str">
            <v>PANACURE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V"/>
      <sheetName val="résumer"/>
      <sheetName val="1"/>
    </sheetNames>
    <sheetDataSet>
      <sheetData sheetId="0">
        <row r="1">
          <cell r="A1" t="str">
            <v>N°</v>
          </cell>
          <cell r="C1" t="str">
            <v>N TRAVAIL</v>
          </cell>
          <cell r="D1" t="str">
            <v>RC</v>
          </cell>
          <cell r="E1" t="str">
            <v>RACE</v>
          </cell>
          <cell r="F1" t="str">
            <v>Date de Naissance</v>
          </cell>
          <cell r="G1" t="str">
            <v>AGE</v>
          </cell>
          <cell r="H1" t="str">
            <v>sex</v>
          </cell>
          <cell r="I1" t="str">
            <v>Doublon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V"/>
      <sheetName val="RAPPEL"/>
      <sheetName val="Classement"/>
    </sheetNames>
    <sheetDataSet>
      <sheetData sheetId="0">
        <row r="1">
          <cell r="B1">
            <v>42911</v>
          </cell>
        </row>
        <row r="2">
          <cell r="B2">
            <v>200</v>
          </cell>
        </row>
        <row r="3">
          <cell r="B3" t="str">
            <v>DATE DEBUT </v>
          </cell>
        </row>
        <row r="5">
          <cell r="B5">
            <v>42726</v>
          </cell>
          <cell r="D5">
            <v>1</v>
          </cell>
          <cell r="E5" t="str">
            <v>BAYTRIL 2,5 BUVABLE</v>
          </cell>
          <cell r="F5">
            <v>20</v>
          </cell>
        </row>
        <row r="6">
          <cell r="B6">
            <v>42728</v>
          </cell>
        </row>
        <row r="7">
          <cell r="B7">
            <v>42728</v>
          </cell>
        </row>
        <row r="8">
          <cell r="B8">
            <v>42728</v>
          </cell>
        </row>
        <row r="9">
          <cell r="B9">
            <v>42728</v>
          </cell>
        </row>
        <row r="10">
          <cell r="B10">
            <v>42728</v>
          </cell>
        </row>
        <row r="11">
          <cell r="B11">
            <v>42728</v>
          </cell>
        </row>
        <row r="12">
          <cell r="B12">
            <v>42728</v>
          </cell>
        </row>
        <row r="13">
          <cell r="B13">
            <v>42728</v>
          </cell>
        </row>
        <row r="14">
          <cell r="B14">
            <v>42728</v>
          </cell>
        </row>
        <row r="15">
          <cell r="B15">
            <v>42728</v>
          </cell>
        </row>
        <row r="16">
          <cell r="B16">
            <v>42729</v>
          </cell>
        </row>
        <row r="17">
          <cell r="B17">
            <v>42730</v>
          </cell>
        </row>
        <row r="18">
          <cell r="B18">
            <v>42730</v>
          </cell>
        </row>
        <row r="19">
          <cell r="B19">
            <v>42730</v>
          </cell>
        </row>
        <row r="20">
          <cell r="B20">
            <v>42730</v>
          </cell>
        </row>
        <row r="21">
          <cell r="B21">
            <v>42730</v>
          </cell>
        </row>
        <row r="22">
          <cell r="B22">
            <v>42730</v>
          </cell>
        </row>
        <row r="23">
          <cell r="B23">
            <v>42730</v>
          </cell>
        </row>
        <row r="24">
          <cell r="B24">
            <v>42730</v>
          </cell>
        </row>
        <row r="25">
          <cell r="B25">
            <v>42730</v>
          </cell>
        </row>
        <row r="26">
          <cell r="B26">
            <v>42730</v>
          </cell>
        </row>
        <row r="27">
          <cell r="B27">
            <v>42730</v>
          </cell>
        </row>
        <row r="28">
          <cell r="B28">
            <v>42731</v>
          </cell>
        </row>
        <row r="29">
          <cell r="B29">
            <v>42731</v>
          </cell>
        </row>
        <row r="30">
          <cell r="B30">
            <v>42731</v>
          </cell>
        </row>
        <row r="31">
          <cell r="B31">
            <v>42731</v>
          </cell>
        </row>
        <row r="32">
          <cell r="B32">
            <v>42731</v>
          </cell>
        </row>
        <row r="33">
          <cell r="B33">
            <v>42731</v>
          </cell>
        </row>
        <row r="34">
          <cell r="B34">
            <v>42731</v>
          </cell>
        </row>
        <row r="35">
          <cell r="B35">
            <v>42731</v>
          </cell>
        </row>
        <row r="36">
          <cell r="B36">
            <v>42731</v>
          </cell>
        </row>
        <row r="37">
          <cell r="B37">
            <v>42732</v>
          </cell>
        </row>
        <row r="38">
          <cell r="B38">
            <v>42732</v>
          </cell>
        </row>
        <row r="39">
          <cell r="B39">
            <v>42732</v>
          </cell>
        </row>
        <row r="40">
          <cell r="B40">
            <v>42732</v>
          </cell>
        </row>
        <row r="41">
          <cell r="B41">
            <v>42732</v>
          </cell>
        </row>
        <row r="42">
          <cell r="B42">
            <v>42732</v>
          </cell>
        </row>
        <row r="43">
          <cell r="B43">
            <v>42732</v>
          </cell>
        </row>
        <row r="44">
          <cell r="B44">
            <v>42733</v>
          </cell>
        </row>
        <row r="45">
          <cell r="B45">
            <v>42733</v>
          </cell>
        </row>
        <row r="46">
          <cell r="B46">
            <v>42733</v>
          </cell>
        </row>
        <row r="47">
          <cell r="B47">
            <v>42733</v>
          </cell>
        </row>
        <row r="48">
          <cell r="B48">
            <v>42733</v>
          </cell>
        </row>
        <row r="49">
          <cell r="B49">
            <v>42733</v>
          </cell>
        </row>
        <row r="50">
          <cell r="B50">
            <v>42733</v>
          </cell>
        </row>
        <row r="51">
          <cell r="B51">
            <v>42733</v>
          </cell>
        </row>
        <row r="52">
          <cell r="B52">
            <v>42735</v>
          </cell>
        </row>
        <row r="53">
          <cell r="B53">
            <v>42735</v>
          </cell>
        </row>
        <row r="54">
          <cell r="B54">
            <v>42735</v>
          </cell>
        </row>
        <row r="55">
          <cell r="B55">
            <v>42737</v>
          </cell>
        </row>
        <row r="56">
          <cell r="B56">
            <v>42737</v>
          </cell>
        </row>
        <row r="57">
          <cell r="B57">
            <v>42737</v>
          </cell>
        </row>
        <row r="58">
          <cell r="B58">
            <v>42737</v>
          </cell>
        </row>
        <row r="59">
          <cell r="B59">
            <v>42737</v>
          </cell>
        </row>
        <row r="60">
          <cell r="B60">
            <v>42739</v>
          </cell>
        </row>
        <row r="61">
          <cell r="B61">
            <v>42739</v>
          </cell>
        </row>
        <row r="62">
          <cell r="B62">
            <v>42740</v>
          </cell>
        </row>
        <row r="63">
          <cell r="B63">
            <v>42740</v>
          </cell>
        </row>
        <row r="64">
          <cell r="B64">
            <v>42741</v>
          </cell>
        </row>
        <row r="65">
          <cell r="B65">
            <v>42744</v>
          </cell>
        </row>
        <row r="66">
          <cell r="B66">
            <v>42744</v>
          </cell>
        </row>
        <row r="67">
          <cell r="B67">
            <v>42744</v>
          </cell>
        </row>
        <row r="68">
          <cell r="B68">
            <v>42744</v>
          </cell>
        </row>
        <row r="69">
          <cell r="B69">
            <v>42745</v>
          </cell>
        </row>
        <row r="70">
          <cell r="B70">
            <v>42745</v>
          </cell>
        </row>
        <row r="71">
          <cell r="B71">
            <v>42746</v>
          </cell>
        </row>
        <row r="72">
          <cell r="B72">
            <v>42746</v>
          </cell>
        </row>
        <row r="73">
          <cell r="B73">
            <v>42747</v>
          </cell>
        </row>
        <row r="74">
          <cell r="B74">
            <v>42747</v>
          </cell>
        </row>
        <row r="75">
          <cell r="B75">
            <v>42748</v>
          </cell>
        </row>
        <row r="76">
          <cell r="B76">
            <v>42749</v>
          </cell>
        </row>
        <row r="77">
          <cell r="B77">
            <v>42755</v>
          </cell>
        </row>
        <row r="78">
          <cell r="B78">
            <v>42757</v>
          </cell>
        </row>
        <row r="79">
          <cell r="B79">
            <v>42759</v>
          </cell>
        </row>
        <row r="80">
          <cell r="B80">
            <v>42759</v>
          </cell>
        </row>
        <row r="81">
          <cell r="B81">
            <v>42760</v>
          </cell>
        </row>
        <row r="82">
          <cell r="B82">
            <v>42760</v>
          </cell>
        </row>
        <row r="83">
          <cell r="B83">
            <v>42761</v>
          </cell>
        </row>
        <row r="84">
          <cell r="B84">
            <v>42762</v>
          </cell>
        </row>
        <row r="85">
          <cell r="B85">
            <v>42762</v>
          </cell>
        </row>
        <row r="86">
          <cell r="B86">
            <v>42763</v>
          </cell>
        </row>
        <row r="87">
          <cell r="B87">
            <v>42764</v>
          </cell>
        </row>
        <row r="88">
          <cell r="B88">
            <v>42764</v>
          </cell>
        </row>
        <row r="89">
          <cell r="B89">
            <v>42764</v>
          </cell>
        </row>
        <row r="90">
          <cell r="B90">
            <v>42765</v>
          </cell>
        </row>
        <row r="91">
          <cell r="B91">
            <v>42765</v>
          </cell>
        </row>
        <row r="92">
          <cell r="B92">
            <v>42765</v>
          </cell>
        </row>
        <row r="93">
          <cell r="B93">
            <v>42765</v>
          </cell>
        </row>
        <row r="94">
          <cell r="B94">
            <v>42765</v>
          </cell>
        </row>
        <row r="95">
          <cell r="B95">
            <v>42765</v>
          </cell>
        </row>
        <row r="96">
          <cell r="B96">
            <v>42765</v>
          </cell>
        </row>
        <row r="97">
          <cell r="B97">
            <v>42765</v>
          </cell>
        </row>
        <row r="98">
          <cell r="B98">
            <v>42765</v>
          </cell>
        </row>
        <row r="99">
          <cell r="B99">
            <v>42768</v>
          </cell>
        </row>
        <row r="100">
          <cell r="B100">
            <v>42768</v>
          </cell>
        </row>
        <row r="101">
          <cell r="B101">
            <v>42768</v>
          </cell>
        </row>
        <row r="102">
          <cell r="B102">
            <v>42768</v>
          </cell>
        </row>
        <row r="103">
          <cell r="B103">
            <v>42769</v>
          </cell>
        </row>
        <row r="104">
          <cell r="B104">
            <v>42769</v>
          </cell>
        </row>
        <row r="105">
          <cell r="B105">
            <v>42769</v>
          </cell>
        </row>
        <row r="106">
          <cell r="B106">
            <v>42769</v>
          </cell>
        </row>
        <row r="107">
          <cell r="B107">
            <v>42769</v>
          </cell>
        </row>
        <row r="108">
          <cell r="B108">
            <v>42769</v>
          </cell>
        </row>
        <row r="109">
          <cell r="B109">
            <v>42769</v>
          </cell>
        </row>
        <row r="110">
          <cell r="B110">
            <v>42769</v>
          </cell>
        </row>
        <row r="111">
          <cell r="B111">
            <v>42769</v>
          </cell>
        </row>
        <row r="112">
          <cell r="B112">
            <v>42770</v>
          </cell>
        </row>
        <row r="113">
          <cell r="B113">
            <v>42770</v>
          </cell>
        </row>
        <row r="114">
          <cell r="B114">
            <v>42771</v>
          </cell>
        </row>
        <row r="115">
          <cell r="B115">
            <v>42771</v>
          </cell>
        </row>
        <row r="116">
          <cell r="B116">
            <v>42771</v>
          </cell>
        </row>
        <row r="117">
          <cell r="B117">
            <v>42771</v>
          </cell>
        </row>
        <row r="118">
          <cell r="B118">
            <v>42771</v>
          </cell>
        </row>
        <row r="119">
          <cell r="B119">
            <v>42771</v>
          </cell>
        </row>
        <row r="120">
          <cell r="B120">
            <v>42771</v>
          </cell>
        </row>
        <row r="121">
          <cell r="B121">
            <v>42771</v>
          </cell>
        </row>
        <row r="122">
          <cell r="B122">
            <v>42771</v>
          </cell>
        </row>
        <row r="123">
          <cell r="B123">
            <v>42771</v>
          </cell>
        </row>
        <row r="124">
          <cell r="B124">
            <v>42773</v>
          </cell>
        </row>
        <row r="125">
          <cell r="B125">
            <v>42773</v>
          </cell>
        </row>
        <row r="126">
          <cell r="B126">
            <v>42774</v>
          </cell>
        </row>
        <row r="127">
          <cell r="B127">
            <v>42774</v>
          </cell>
        </row>
        <row r="128">
          <cell r="B128">
            <v>42774</v>
          </cell>
        </row>
        <row r="129">
          <cell r="B129">
            <v>42774</v>
          </cell>
        </row>
        <row r="130">
          <cell r="B130">
            <v>42775</v>
          </cell>
        </row>
        <row r="131">
          <cell r="B131">
            <v>42775</v>
          </cell>
        </row>
        <row r="132">
          <cell r="B132">
            <v>42775</v>
          </cell>
        </row>
        <row r="133">
          <cell r="B133">
            <v>42775</v>
          </cell>
        </row>
        <row r="134">
          <cell r="B134">
            <v>42776</v>
          </cell>
        </row>
        <row r="135">
          <cell r="B135">
            <v>42776</v>
          </cell>
        </row>
        <row r="136">
          <cell r="B136">
            <v>42776</v>
          </cell>
        </row>
        <row r="137">
          <cell r="B137">
            <v>42776</v>
          </cell>
        </row>
        <row r="138">
          <cell r="B138">
            <v>42776</v>
          </cell>
        </row>
        <row r="139">
          <cell r="B139">
            <v>42777</v>
          </cell>
        </row>
        <row r="140">
          <cell r="B140">
            <v>42777</v>
          </cell>
        </row>
        <row r="141">
          <cell r="B141">
            <v>42777</v>
          </cell>
        </row>
        <row r="142">
          <cell r="B142">
            <v>42777</v>
          </cell>
        </row>
        <row r="143">
          <cell r="B143">
            <v>42777</v>
          </cell>
        </row>
        <row r="144">
          <cell r="B144">
            <v>42777</v>
          </cell>
        </row>
        <row r="145">
          <cell r="B145">
            <v>42779</v>
          </cell>
        </row>
        <row r="146">
          <cell r="B146">
            <v>42779</v>
          </cell>
        </row>
        <row r="147">
          <cell r="B147">
            <v>42779</v>
          </cell>
        </row>
        <row r="148">
          <cell r="B148">
            <v>42779</v>
          </cell>
        </row>
        <row r="149">
          <cell r="B149">
            <v>42780</v>
          </cell>
        </row>
        <row r="150">
          <cell r="B150">
            <v>42781</v>
          </cell>
        </row>
        <row r="151">
          <cell r="B151">
            <v>42781</v>
          </cell>
        </row>
        <row r="152">
          <cell r="B152">
            <v>42782</v>
          </cell>
        </row>
        <row r="153">
          <cell r="B153">
            <v>42782</v>
          </cell>
        </row>
        <row r="154">
          <cell r="B154">
            <v>42782</v>
          </cell>
        </row>
        <row r="155">
          <cell r="B155">
            <v>42783</v>
          </cell>
        </row>
        <row r="156">
          <cell r="B156">
            <v>42783</v>
          </cell>
        </row>
        <row r="157">
          <cell r="B157">
            <v>42784</v>
          </cell>
        </row>
        <row r="158">
          <cell r="B158">
            <v>42786</v>
          </cell>
        </row>
        <row r="159">
          <cell r="B159">
            <v>42786</v>
          </cell>
        </row>
        <row r="160">
          <cell r="B160">
            <v>42787</v>
          </cell>
        </row>
        <row r="161">
          <cell r="B161">
            <v>42788</v>
          </cell>
        </row>
        <row r="162">
          <cell r="B162">
            <v>42788</v>
          </cell>
        </row>
        <row r="163">
          <cell r="B163">
            <v>42788</v>
          </cell>
        </row>
        <row r="164">
          <cell r="B164">
            <v>42791</v>
          </cell>
        </row>
        <row r="165">
          <cell r="B165">
            <v>42791</v>
          </cell>
        </row>
        <row r="166">
          <cell r="B166">
            <v>42791</v>
          </cell>
        </row>
        <row r="167">
          <cell r="B167">
            <v>42793</v>
          </cell>
        </row>
        <row r="168">
          <cell r="B168">
            <v>42793</v>
          </cell>
        </row>
        <row r="169">
          <cell r="B169">
            <v>42794</v>
          </cell>
        </row>
        <row r="170">
          <cell r="B170">
            <v>42795</v>
          </cell>
        </row>
        <row r="171">
          <cell r="B171">
            <v>42795</v>
          </cell>
        </row>
        <row r="172">
          <cell r="B172">
            <v>42795</v>
          </cell>
        </row>
        <row r="173">
          <cell r="B173">
            <v>42805</v>
          </cell>
        </row>
        <row r="174">
          <cell r="B174">
            <v>42809</v>
          </cell>
        </row>
        <row r="175">
          <cell r="B175">
            <v>42823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tocks"/>
      <sheetName val="Mouvement"/>
      <sheetName val="A commander"/>
      <sheetName val="Déroulant"/>
      <sheetName val="Estimation Consommation"/>
      <sheetName val="TCD"/>
    </sheetNames>
    <sheetDataSet>
      <sheetData sheetId="2">
        <row r="1">
          <cell r="A1" t="str">
            <v>Mouvements</v>
          </cell>
        </row>
        <row r="3">
          <cell r="A3" t="str">
            <v>Référence</v>
          </cell>
        </row>
        <row r="4">
          <cell r="A4" t="str">
            <v>AAA</v>
          </cell>
        </row>
        <row r="5">
          <cell r="A5" t="str">
            <v>AAA</v>
          </cell>
        </row>
        <row r="6">
          <cell r="A6" t="str">
            <v>DDDDD</v>
          </cell>
        </row>
        <row r="7">
          <cell r="A7" t="str">
            <v>DDDDD</v>
          </cell>
        </row>
        <row r="8">
          <cell r="A8" t="str">
            <v>DDDDfeqgdg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RIVER"/>
      <sheetName val="arriver 2"/>
      <sheetName val="base"/>
      <sheetName val="base2"/>
      <sheetName val="FICHE"/>
      <sheetName val="INDV"/>
      <sheetName val="pharmacie"/>
      <sheetName val="MORTALITE"/>
      <sheetName val="depart"/>
      <sheetName val="delai atten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ins"/>
      <sheetName val="Feuil1"/>
      <sheetName val="Feuil2"/>
    </sheetNames>
    <sheetDataSet>
      <sheetData sheetId="0">
        <row r="4">
          <cell r="F4" t="str">
            <v>CAUSE</v>
          </cell>
        </row>
        <row r="6">
          <cell r="F6" t="str">
            <v>VERIF 5</v>
          </cell>
        </row>
        <row r="7">
          <cell r="A7">
            <v>2</v>
          </cell>
          <cell r="B7">
            <v>14</v>
          </cell>
          <cell r="C7">
            <v>41164</v>
          </cell>
          <cell r="F7" t="str">
            <v>MALADIE</v>
          </cell>
        </row>
        <row r="8">
          <cell r="F8" t="str">
            <v>RESPIRATION</v>
          </cell>
        </row>
        <row r="9">
          <cell r="F9" t="str">
            <v>DIGESTION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asse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</sheetNames>
    <sheetDataSet>
      <sheetData sheetId="1">
        <row r="1">
          <cell r="A1" t="str">
            <v> I D F</v>
          </cell>
          <cell r="E1" t="str">
            <v>medicaments</v>
          </cell>
          <cell r="G1" t="str">
            <v>DOSE</v>
          </cell>
          <cell r="I1" t="str">
            <v>Mode admi</v>
          </cell>
          <cell r="K1" t="str">
            <v>delai</v>
          </cell>
        </row>
        <row r="2">
          <cell r="A2">
            <v>14</v>
          </cell>
          <cell r="E2" t="str">
            <v>BAYCOX</v>
          </cell>
          <cell r="G2" t="str">
            <v>1</v>
          </cell>
          <cell r="I2" t="str">
            <v>IM</v>
          </cell>
          <cell r="K2">
            <v>0</v>
          </cell>
        </row>
        <row r="3">
          <cell r="A3">
            <v>34</v>
          </cell>
          <cell r="E3" t="str">
            <v>BAYTRIL</v>
          </cell>
          <cell r="G3" t="str">
            <v>2</v>
          </cell>
          <cell r="I3" t="str">
            <v>VO</v>
          </cell>
          <cell r="K3">
            <v>1</v>
          </cell>
        </row>
        <row r="4">
          <cell r="A4">
            <v>18</v>
          </cell>
          <cell r="E4" t="str">
            <v>BESORTYL</v>
          </cell>
          <cell r="G4" t="str">
            <v>3</v>
          </cell>
          <cell r="I4" t="str">
            <v>sc</v>
          </cell>
          <cell r="K4">
            <v>2</v>
          </cell>
        </row>
        <row r="5">
          <cell r="A5">
            <v>212</v>
          </cell>
          <cell r="E5" t="str">
            <v>BIO PULMONE</v>
          </cell>
          <cell r="G5" t="str">
            <v>4</v>
          </cell>
          <cell r="I5" t="str">
            <v>IP NOMBRIL</v>
          </cell>
          <cell r="K5">
            <v>3</v>
          </cell>
        </row>
        <row r="6">
          <cell r="A6">
            <v>283</v>
          </cell>
          <cell r="E6" t="str">
            <v>BIODYL</v>
          </cell>
          <cell r="G6" t="str">
            <v>5</v>
          </cell>
          <cell r="I6" t="str">
            <v>I V</v>
          </cell>
          <cell r="K6">
            <v>4</v>
          </cell>
        </row>
        <row r="7">
          <cell r="A7">
            <v>406</v>
          </cell>
          <cell r="E7" t="str">
            <v>BOVIFERME</v>
          </cell>
          <cell r="G7" t="str">
            <v>6</v>
          </cell>
          <cell r="K7">
            <v>5</v>
          </cell>
        </row>
        <row r="8">
          <cell r="A8">
            <v>467</v>
          </cell>
          <cell r="E8" t="str">
            <v>BOVIFERME</v>
          </cell>
          <cell r="G8" t="str">
            <v>7</v>
          </cell>
          <cell r="K8">
            <v>6</v>
          </cell>
        </row>
        <row r="9">
          <cell r="A9">
            <v>472</v>
          </cell>
          <cell r="E9" t="str">
            <v>CATOSAL</v>
          </cell>
          <cell r="G9" t="str">
            <v>8</v>
          </cell>
          <cell r="K9">
            <v>7</v>
          </cell>
        </row>
        <row r="10">
          <cell r="A10">
            <v>477</v>
          </cell>
          <cell r="E10" t="str">
            <v>CHOTAPEN</v>
          </cell>
          <cell r="G10" t="str">
            <v>9</v>
          </cell>
          <cell r="K10">
            <v>8</v>
          </cell>
        </row>
        <row r="11">
          <cell r="A11">
            <v>513</v>
          </cell>
          <cell r="E11" t="str">
            <v>CORTEXELINE</v>
          </cell>
          <cell r="G11" t="str">
            <v>10</v>
          </cell>
          <cell r="K11">
            <v>9</v>
          </cell>
        </row>
        <row r="12">
          <cell r="A12">
            <v>632</v>
          </cell>
          <cell r="E12" t="str">
            <v>CORTEXELINE</v>
          </cell>
          <cell r="G12" t="str">
            <v>11</v>
          </cell>
          <cell r="K12">
            <v>10</v>
          </cell>
        </row>
        <row r="13">
          <cell r="A13">
            <v>658</v>
          </cell>
          <cell r="E13" t="str">
            <v>DIURIZONE</v>
          </cell>
          <cell r="G13" t="str">
            <v>12</v>
          </cell>
          <cell r="K13">
            <v>11</v>
          </cell>
        </row>
        <row r="14">
          <cell r="A14">
            <v>721</v>
          </cell>
          <cell r="E14" t="str">
            <v>DIURIZONE</v>
          </cell>
          <cell r="G14" t="str">
            <v>13</v>
          </cell>
          <cell r="K14">
            <v>12</v>
          </cell>
        </row>
        <row r="15">
          <cell r="A15">
            <v>723</v>
          </cell>
          <cell r="E15" t="str">
            <v>EFFERYDRANT</v>
          </cell>
          <cell r="G15" t="str">
            <v>14</v>
          </cell>
          <cell r="K15">
            <v>13</v>
          </cell>
        </row>
        <row r="16">
          <cell r="A16">
            <v>836</v>
          </cell>
          <cell r="E16" t="str">
            <v>ESTOCELAN </v>
          </cell>
          <cell r="G16" t="str">
            <v>15</v>
          </cell>
          <cell r="K16">
            <v>14</v>
          </cell>
        </row>
        <row r="17">
          <cell r="A17">
            <v>1007</v>
          </cell>
          <cell r="E17" t="str">
            <v>EXCENEL RTU</v>
          </cell>
          <cell r="G17" t="str">
            <v>16</v>
          </cell>
          <cell r="K17">
            <v>15</v>
          </cell>
        </row>
        <row r="18">
          <cell r="A18">
            <v>1047</v>
          </cell>
          <cell r="E18" t="str">
            <v>FERCOBSANG</v>
          </cell>
          <cell r="G18" t="str">
            <v>17</v>
          </cell>
          <cell r="K18">
            <v>16</v>
          </cell>
        </row>
        <row r="19">
          <cell r="A19">
            <v>1048</v>
          </cell>
          <cell r="E19" t="str">
            <v>G4</v>
          </cell>
          <cell r="G19" t="str">
            <v>18</v>
          </cell>
          <cell r="K19">
            <v>17</v>
          </cell>
        </row>
        <row r="20">
          <cell r="A20">
            <v>1082</v>
          </cell>
          <cell r="E20" t="str">
            <v>HITACLINE</v>
          </cell>
          <cell r="G20" t="str">
            <v>19</v>
          </cell>
          <cell r="K20">
            <v>18</v>
          </cell>
        </row>
        <row r="21">
          <cell r="A21">
            <v>1085</v>
          </cell>
          <cell r="E21" t="str">
            <v>HEMOSTAT</v>
          </cell>
          <cell r="G21" t="str">
            <v>20</v>
          </cell>
          <cell r="K21">
            <v>19</v>
          </cell>
        </row>
        <row r="22">
          <cell r="A22">
            <v>1098</v>
          </cell>
          <cell r="E22" t="str">
            <v>HYDRAVALS</v>
          </cell>
          <cell r="K22">
            <v>20</v>
          </cell>
        </row>
        <row r="23">
          <cell r="A23">
            <v>1099</v>
          </cell>
          <cell r="E23" t="str">
            <v>LINCO SPECTIN</v>
          </cell>
          <cell r="K23">
            <v>21</v>
          </cell>
        </row>
        <row r="24">
          <cell r="A24">
            <v>1108</v>
          </cell>
          <cell r="E24" t="str">
            <v>MABOCYL 10%</v>
          </cell>
          <cell r="K24">
            <v>22</v>
          </cell>
        </row>
        <row r="25">
          <cell r="A25">
            <v>1129</v>
          </cell>
          <cell r="E25" t="str">
            <v>MEFLOSYL</v>
          </cell>
          <cell r="K25">
            <v>23</v>
          </cell>
        </row>
        <row r="26">
          <cell r="A26">
            <v>1196</v>
          </cell>
          <cell r="E26" t="str">
            <v>MULTIBIO</v>
          </cell>
          <cell r="K26">
            <v>24</v>
          </cell>
        </row>
        <row r="27">
          <cell r="A27">
            <v>1200</v>
          </cell>
          <cell r="E27" t="str">
            <v>ORNIPURAL</v>
          </cell>
          <cell r="K27">
            <v>25</v>
          </cell>
        </row>
        <row r="28">
          <cell r="A28">
            <v>1208</v>
          </cell>
          <cell r="E28" t="str">
            <v>SELECTAN</v>
          </cell>
          <cell r="K28">
            <v>26</v>
          </cell>
        </row>
        <row r="29">
          <cell r="A29">
            <v>1353</v>
          </cell>
          <cell r="E29" t="str">
            <v>SHOTAPEN</v>
          </cell>
        </row>
        <row r="30">
          <cell r="A30">
            <v>1356</v>
          </cell>
          <cell r="E30" t="str">
            <v>SPECTAM</v>
          </cell>
          <cell r="K30">
            <v>27</v>
          </cell>
        </row>
        <row r="31">
          <cell r="A31">
            <v>1360</v>
          </cell>
          <cell r="E31" t="str">
            <v>TONARSYL</v>
          </cell>
          <cell r="K31">
            <v>28</v>
          </cell>
        </row>
        <row r="32">
          <cell r="A32">
            <v>1367</v>
          </cell>
          <cell r="E32" t="str">
            <v>ULTRA B</v>
          </cell>
          <cell r="K32">
            <v>29</v>
          </cell>
        </row>
        <row r="33">
          <cell r="A33">
            <v>1400</v>
          </cell>
          <cell r="E33" t="str">
            <v>VECOXANT</v>
          </cell>
          <cell r="K33">
            <v>30</v>
          </cell>
        </row>
        <row r="34">
          <cell r="A34">
            <v>1412</v>
          </cell>
          <cell r="E34" t="str">
            <v>VIRKON</v>
          </cell>
          <cell r="K34">
            <v>31</v>
          </cell>
        </row>
        <row r="35">
          <cell r="A35">
            <v>1425</v>
          </cell>
          <cell r="K35">
            <v>32</v>
          </cell>
        </row>
        <row r="36">
          <cell r="A36" t="str">
            <v>12,08,1504</v>
          </cell>
          <cell r="K36">
            <v>33</v>
          </cell>
        </row>
        <row r="37">
          <cell r="A37" t="str">
            <v>37,01,1504</v>
          </cell>
          <cell r="K37">
            <v>34</v>
          </cell>
        </row>
        <row r="38">
          <cell r="A38">
            <v>1535</v>
          </cell>
          <cell r="K38">
            <v>35</v>
          </cell>
        </row>
        <row r="39">
          <cell r="A39">
            <v>1556</v>
          </cell>
          <cell r="K39">
            <v>36</v>
          </cell>
        </row>
        <row r="40">
          <cell r="A40" t="str">
            <v>45,02,1557</v>
          </cell>
          <cell r="K40">
            <v>37</v>
          </cell>
        </row>
        <row r="41">
          <cell r="A41" t="str">
            <v>48,20,1557</v>
          </cell>
          <cell r="K41">
            <v>38</v>
          </cell>
        </row>
        <row r="42">
          <cell r="A42">
            <v>1587</v>
          </cell>
          <cell r="K42">
            <v>39</v>
          </cell>
        </row>
        <row r="43">
          <cell r="A43">
            <v>1634</v>
          </cell>
          <cell r="K43">
            <v>40</v>
          </cell>
        </row>
        <row r="44">
          <cell r="A44">
            <v>1636</v>
          </cell>
          <cell r="K44">
            <v>41</v>
          </cell>
        </row>
        <row r="45">
          <cell r="A45">
            <v>1737</v>
          </cell>
          <cell r="K45">
            <v>42</v>
          </cell>
        </row>
        <row r="46">
          <cell r="A46">
            <v>1745</v>
          </cell>
          <cell r="K46">
            <v>43</v>
          </cell>
        </row>
        <row r="47">
          <cell r="A47">
            <v>1768</v>
          </cell>
          <cell r="K47">
            <v>44</v>
          </cell>
        </row>
        <row r="48">
          <cell r="A48">
            <v>1783</v>
          </cell>
          <cell r="K48">
            <v>45</v>
          </cell>
        </row>
        <row r="49">
          <cell r="A49">
            <v>1808</v>
          </cell>
          <cell r="K49">
            <v>46</v>
          </cell>
        </row>
        <row r="50">
          <cell r="A50">
            <v>1811</v>
          </cell>
          <cell r="K50">
            <v>47</v>
          </cell>
        </row>
        <row r="51">
          <cell r="A51">
            <v>1812</v>
          </cell>
          <cell r="K51">
            <v>48</v>
          </cell>
        </row>
        <row r="52">
          <cell r="A52">
            <v>1813</v>
          </cell>
          <cell r="K52">
            <v>49</v>
          </cell>
        </row>
        <row r="53">
          <cell r="A53">
            <v>1852</v>
          </cell>
          <cell r="K53">
            <v>50</v>
          </cell>
        </row>
        <row r="54">
          <cell r="A54">
            <v>1874</v>
          </cell>
          <cell r="K54">
            <v>51</v>
          </cell>
        </row>
        <row r="55">
          <cell r="A55" t="str">
            <v>02,06,1888</v>
          </cell>
          <cell r="K55">
            <v>52</v>
          </cell>
        </row>
        <row r="56">
          <cell r="A56" t="str">
            <v>16,36,1888</v>
          </cell>
          <cell r="K56">
            <v>53</v>
          </cell>
        </row>
        <row r="57">
          <cell r="A57">
            <v>1889</v>
          </cell>
          <cell r="K57">
            <v>54</v>
          </cell>
        </row>
        <row r="58">
          <cell r="A58">
            <v>1907</v>
          </cell>
          <cell r="K58">
            <v>55</v>
          </cell>
        </row>
        <row r="59">
          <cell r="A59">
            <v>1949</v>
          </cell>
          <cell r="K59">
            <v>56</v>
          </cell>
        </row>
        <row r="60">
          <cell r="A60">
            <v>1950</v>
          </cell>
          <cell r="K60">
            <v>57</v>
          </cell>
        </row>
        <row r="61">
          <cell r="A61">
            <v>1954</v>
          </cell>
          <cell r="K61">
            <v>58</v>
          </cell>
        </row>
        <row r="62">
          <cell r="A62">
            <v>2057</v>
          </cell>
          <cell r="K62">
            <v>59</v>
          </cell>
        </row>
        <row r="63">
          <cell r="A63" t="str">
            <v>52,63,2086</v>
          </cell>
          <cell r="K63">
            <v>60</v>
          </cell>
        </row>
        <row r="64">
          <cell r="A64" t="str">
            <v>62,68,2086</v>
          </cell>
          <cell r="K64">
            <v>61</v>
          </cell>
        </row>
        <row r="65">
          <cell r="A65">
            <v>2089</v>
          </cell>
          <cell r="K65">
            <v>62</v>
          </cell>
        </row>
        <row r="66">
          <cell r="A66">
            <v>2117</v>
          </cell>
          <cell r="K66">
            <v>63</v>
          </cell>
        </row>
        <row r="67">
          <cell r="A67">
            <v>2130</v>
          </cell>
          <cell r="K67">
            <v>64</v>
          </cell>
        </row>
        <row r="68">
          <cell r="A68">
            <v>2131</v>
          </cell>
          <cell r="K68">
            <v>65</v>
          </cell>
        </row>
        <row r="69">
          <cell r="A69">
            <v>2154</v>
          </cell>
          <cell r="K69">
            <v>66</v>
          </cell>
        </row>
        <row r="70">
          <cell r="A70">
            <v>2224</v>
          </cell>
          <cell r="K70">
            <v>67</v>
          </cell>
        </row>
        <row r="71">
          <cell r="A71">
            <v>2248</v>
          </cell>
          <cell r="K71">
            <v>68</v>
          </cell>
        </row>
        <row r="72">
          <cell r="A72">
            <v>2278</v>
          </cell>
          <cell r="K72">
            <v>69</v>
          </cell>
        </row>
        <row r="73">
          <cell r="A73">
            <v>2359</v>
          </cell>
          <cell r="K73">
            <v>70</v>
          </cell>
        </row>
        <row r="74">
          <cell r="A74">
            <v>2364</v>
          </cell>
        </row>
        <row r="75">
          <cell r="A75">
            <v>2378</v>
          </cell>
        </row>
        <row r="76">
          <cell r="A76">
            <v>2407</v>
          </cell>
        </row>
        <row r="77">
          <cell r="A77">
            <v>2508</v>
          </cell>
        </row>
        <row r="78">
          <cell r="A78">
            <v>2577</v>
          </cell>
        </row>
        <row r="79">
          <cell r="A79">
            <v>2650</v>
          </cell>
        </row>
        <row r="80">
          <cell r="A80">
            <v>2679</v>
          </cell>
        </row>
        <row r="81">
          <cell r="A81">
            <v>2682</v>
          </cell>
        </row>
        <row r="82">
          <cell r="A82">
            <v>2718</v>
          </cell>
        </row>
        <row r="83">
          <cell r="A83">
            <v>2720</v>
          </cell>
        </row>
        <row r="84">
          <cell r="A84">
            <v>2724</v>
          </cell>
        </row>
        <row r="85">
          <cell r="A85">
            <v>2770</v>
          </cell>
        </row>
        <row r="86">
          <cell r="A86">
            <v>2975</v>
          </cell>
        </row>
        <row r="87">
          <cell r="A87">
            <v>2980</v>
          </cell>
        </row>
        <row r="88">
          <cell r="A88">
            <v>3010</v>
          </cell>
        </row>
        <row r="89">
          <cell r="A89">
            <v>3123</v>
          </cell>
        </row>
        <row r="90">
          <cell r="A90">
            <v>3132</v>
          </cell>
        </row>
        <row r="91">
          <cell r="A91">
            <v>3255</v>
          </cell>
        </row>
        <row r="92">
          <cell r="A92">
            <v>3291</v>
          </cell>
        </row>
        <row r="93">
          <cell r="A93">
            <v>3385</v>
          </cell>
        </row>
        <row r="94">
          <cell r="A94">
            <v>3394</v>
          </cell>
        </row>
        <row r="95">
          <cell r="A95">
            <v>3395</v>
          </cell>
        </row>
        <row r="96">
          <cell r="A96">
            <v>3406</v>
          </cell>
        </row>
        <row r="97">
          <cell r="A97">
            <v>3508</v>
          </cell>
        </row>
        <row r="98">
          <cell r="A98">
            <v>3513</v>
          </cell>
        </row>
        <row r="99">
          <cell r="A99">
            <v>3529</v>
          </cell>
        </row>
        <row r="100">
          <cell r="A100">
            <v>3585</v>
          </cell>
        </row>
        <row r="101">
          <cell r="A101">
            <v>3632</v>
          </cell>
        </row>
        <row r="102">
          <cell r="A102">
            <v>3692</v>
          </cell>
        </row>
        <row r="103">
          <cell r="A103">
            <v>3708</v>
          </cell>
        </row>
        <row r="104">
          <cell r="A104">
            <v>3775</v>
          </cell>
        </row>
        <row r="105">
          <cell r="A105">
            <v>3838</v>
          </cell>
        </row>
        <row r="106">
          <cell r="A106">
            <v>4035</v>
          </cell>
        </row>
        <row r="107">
          <cell r="A107">
            <v>4094</v>
          </cell>
        </row>
        <row r="108">
          <cell r="A108">
            <v>4144</v>
          </cell>
        </row>
        <row r="109">
          <cell r="A109">
            <v>4258</v>
          </cell>
        </row>
        <row r="110">
          <cell r="A110">
            <v>4295</v>
          </cell>
        </row>
        <row r="111">
          <cell r="A111">
            <v>4325</v>
          </cell>
        </row>
        <row r="112">
          <cell r="A112">
            <v>4326</v>
          </cell>
        </row>
        <row r="113">
          <cell r="A113">
            <v>4350</v>
          </cell>
        </row>
        <row r="114">
          <cell r="A114">
            <v>4359</v>
          </cell>
        </row>
        <row r="115">
          <cell r="A115">
            <v>4397</v>
          </cell>
        </row>
        <row r="116">
          <cell r="A116">
            <v>4416</v>
          </cell>
        </row>
        <row r="117">
          <cell r="A117">
            <v>4448</v>
          </cell>
        </row>
        <row r="118">
          <cell r="A118">
            <v>4459</v>
          </cell>
        </row>
        <row r="119">
          <cell r="A119">
            <v>4527</v>
          </cell>
        </row>
        <row r="120">
          <cell r="A120">
            <v>4533</v>
          </cell>
        </row>
        <row r="121">
          <cell r="A121">
            <v>4534</v>
          </cell>
        </row>
        <row r="122">
          <cell r="A122">
            <v>4577</v>
          </cell>
        </row>
        <row r="123">
          <cell r="A123">
            <v>4677</v>
          </cell>
        </row>
        <row r="124">
          <cell r="A124">
            <v>4678</v>
          </cell>
        </row>
        <row r="125">
          <cell r="A125">
            <v>4754</v>
          </cell>
        </row>
        <row r="126">
          <cell r="A126">
            <v>5011</v>
          </cell>
        </row>
        <row r="127">
          <cell r="A127">
            <v>5015</v>
          </cell>
        </row>
        <row r="128">
          <cell r="A128">
            <v>5142</v>
          </cell>
        </row>
        <row r="129">
          <cell r="A129">
            <v>5147</v>
          </cell>
        </row>
        <row r="130">
          <cell r="A130">
            <v>5449</v>
          </cell>
        </row>
        <row r="131">
          <cell r="A131">
            <v>5598</v>
          </cell>
        </row>
        <row r="132">
          <cell r="A132">
            <v>5601</v>
          </cell>
        </row>
        <row r="133">
          <cell r="A133">
            <v>5672</v>
          </cell>
        </row>
        <row r="134">
          <cell r="A134">
            <v>5677</v>
          </cell>
        </row>
        <row r="135">
          <cell r="A135">
            <v>5754</v>
          </cell>
        </row>
        <row r="136">
          <cell r="A136">
            <v>5841</v>
          </cell>
        </row>
        <row r="137">
          <cell r="A137">
            <v>5849</v>
          </cell>
        </row>
        <row r="138">
          <cell r="A138">
            <v>5901</v>
          </cell>
        </row>
        <row r="139">
          <cell r="A139">
            <v>5937</v>
          </cell>
        </row>
        <row r="140">
          <cell r="A140">
            <v>5955</v>
          </cell>
        </row>
        <row r="141">
          <cell r="A141">
            <v>5995</v>
          </cell>
        </row>
        <row r="142">
          <cell r="A142">
            <v>5998</v>
          </cell>
        </row>
        <row r="143">
          <cell r="A143">
            <v>6035</v>
          </cell>
        </row>
        <row r="144">
          <cell r="A144">
            <v>6064</v>
          </cell>
        </row>
        <row r="145">
          <cell r="A145">
            <v>6065</v>
          </cell>
        </row>
        <row r="146">
          <cell r="A146">
            <v>6082</v>
          </cell>
        </row>
        <row r="147">
          <cell r="A147">
            <v>6458</v>
          </cell>
        </row>
        <row r="148">
          <cell r="A148">
            <v>6754</v>
          </cell>
        </row>
        <row r="149">
          <cell r="A149">
            <v>6788</v>
          </cell>
        </row>
        <row r="150">
          <cell r="A150">
            <v>6812</v>
          </cell>
        </row>
        <row r="151">
          <cell r="A151">
            <v>6857</v>
          </cell>
        </row>
        <row r="152">
          <cell r="A152">
            <v>6924</v>
          </cell>
        </row>
        <row r="153">
          <cell r="A153">
            <v>6931</v>
          </cell>
        </row>
        <row r="154">
          <cell r="A154">
            <v>7097</v>
          </cell>
        </row>
        <row r="155">
          <cell r="A155">
            <v>7116</v>
          </cell>
        </row>
        <row r="156">
          <cell r="A156">
            <v>7254</v>
          </cell>
        </row>
        <row r="157">
          <cell r="A157">
            <v>7328</v>
          </cell>
        </row>
        <row r="158">
          <cell r="A158">
            <v>7379</v>
          </cell>
        </row>
        <row r="159">
          <cell r="A159">
            <v>7462</v>
          </cell>
        </row>
        <row r="160">
          <cell r="A160">
            <v>7555</v>
          </cell>
        </row>
        <row r="161">
          <cell r="A161">
            <v>7625</v>
          </cell>
        </row>
        <row r="162">
          <cell r="A162">
            <v>7704</v>
          </cell>
        </row>
        <row r="163">
          <cell r="A163">
            <v>7785</v>
          </cell>
        </row>
        <row r="164">
          <cell r="A164">
            <v>7848</v>
          </cell>
        </row>
        <row r="165">
          <cell r="A165">
            <v>7926</v>
          </cell>
        </row>
        <row r="166">
          <cell r="A166">
            <v>7980</v>
          </cell>
        </row>
        <row r="167">
          <cell r="A167">
            <v>7982</v>
          </cell>
        </row>
        <row r="168">
          <cell r="A168">
            <v>7984</v>
          </cell>
        </row>
        <row r="169">
          <cell r="A169">
            <v>7985</v>
          </cell>
        </row>
        <row r="170">
          <cell r="A170">
            <v>8153</v>
          </cell>
        </row>
        <row r="171">
          <cell r="A171">
            <v>8156</v>
          </cell>
        </row>
        <row r="172">
          <cell r="A172">
            <v>8253</v>
          </cell>
        </row>
        <row r="173">
          <cell r="A173">
            <v>8310</v>
          </cell>
        </row>
        <row r="174">
          <cell r="A174">
            <v>8386</v>
          </cell>
        </row>
        <row r="175">
          <cell r="A175">
            <v>8388</v>
          </cell>
        </row>
        <row r="176">
          <cell r="A176">
            <v>8405</v>
          </cell>
        </row>
        <row r="177">
          <cell r="A177">
            <v>8409</v>
          </cell>
        </row>
        <row r="178">
          <cell r="A178">
            <v>8505</v>
          </cell>
        </row>
        <row r="179">
          <cell r="A179">
            <v>8540</v>
          </cell>
        </row>
        <row r="180">
          <cell r="A180">
            <v>8845</v>
          </cell>
        </row>
        <row r="181">
          <cell r="A181">
            <v>8848</v>
          </cell>
        </row>
        <row r="182">
          <cell r="A182">
            <v>8919</v>
          </cell>
        </row>
        <row r="183">
          <cell r="A183">
            <v>8955</v>
          </cell>
        </row>
        <row r="184">
          <cell r="A184">
            <v>9027</v>
          </cell>
        </row>
        <row r="185">
          <cell r="A185">
            <v>9031</v>
          </cell>
        </row>
        <row r="186">
          <cell r="A186">
            <v>9053</v>
          </cell>
        </row>
        <row r="187">
          <cell r="A187">
            <v>9132</v>
          </cell>
        </row>
        <row r="188">
          <cell r="A188">
            <v>9133</v>
          </cell>
        </row>
        <row r="189">
          <cell r="A189">
            <v>9365</v>
          </cell>
        </row>
        <row r="190">
          <cell r="A190">
            <v>9368</v>
          </cell>
        </row>
        <row r="191">
          <cell r="A191">
            <v>9483</v>
          </cell>
        </row>
        <row r="192">
          <cell r="A192">
            <v>9626</v>
          </cell>
        </row>
        <row r="193">
          <cell r="A193">
            <v>9645</v>
          </cell>
        </row>
        <row r="194">
          <cell r="A194">
            <v>9676</v>
          </cell>
        </row>
        <row r="195">
          <cell r="A195">
            <v>9682</v>
          </cell>
        </row>
        <row r="196">
          <cell r="A196">
            <v>9683</v>
          </cell>
        </row>
        <row r="197">
          <cell r="A197">
            <v>9685</v>
          </cell>
        </row>
        <row r="198">
          <cell r="A198">
            <v>9791</v>
          </cell>
        </row>
        <row r="199">
          <cell r="A199">
            <v>9843</v>
          </cell>
        </row>
        <row r="200">
          <cell r="A200">
            <v>9877</v>
          </cell>
        </row>
        <row r="201">
          <cell r="A201">
            <v>9924</v>
          </cell>
        </row>
        <row r="202">
          <cell r="A202">
            <v>9991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liére n°1"/>
      <sheetName val="Voliére n°2"/>
      <sheetName val="Voliére n°3"/>
      <sheetName val="Voliére n°4"/>
      <sheetName val="Voliére n°5"/>
      <sheetName val="Voliére n°6"/>
      <sheetName val="Voliére n°7"/>
      <sheetName val="Voliére n°8"/>
      <sheetName val="Voliére n°9"/>
      <sheetName val="Voliére n°10"/>
      <sheetName val="Voliére n°11"/>
      <sheetName val="Voliére n°12"/>
      <sheetName val="Voliére n°13"/>
      <sheetName val="Voliére n°14"/>
      <sheetName val="Récapitulatif"/>
      <sheetName val="Bilan et Graphe"/>
      <sheetName val="base de donnée"/>
    </sheetNames>
    <sheetDataSet>
      <sheetData sheetId="16">
        <row r="4">
          <cell r="B4" t="str">
            <v>Nom vernaculaire</v>
          </cell>
          <cell r="C4" t="str">
            <v>Nom latin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ésentation"/>
      <sheetName val="Feuil1"/>
      <sheetName val="Feuil2"/>
      <sheetName val="mais"/>
      <sheetName val="fibra"/>
      <sheetName val="paille"/>
      <sheetName val="stock global"/>
      <sheetName val="feuillemodèle"/>
    </sheetNames>
    <sheetDataSet>
      <sheetData sheetId="1">
        <row r="7">
          <cell r="B7" t="str">
            <v>Quantité</v>
          </cell>
          <cell r="C7" t="str">
            <v>Prix Unitaire</v>
          </cell>
          <cell r="D7" t="str">
            <v>Montant</v>
          </cell>
          <cell r="E7" t="str">
            <v>sortie</v>
          </cell>
          <cell r="F7" t="str">
            <v>Facture</v>
          </cell>
          <cell r="H7" t="str">
            <v>cumul (ne pas supprimer)</v>
          </cell>
          <cell r="I7" t="str">
            <v>Quantité</v>
          </cell>
          <cell r="J7" t="str">
            <v>Prix Unitaire</v>
          </cell>
          <cell r="K7" t="str">
            <v>Montant</v>
          </cell>
          <cell r="L7" t="str">
            <v>Entrée</v>
          </cell>
          <cell r="M7" t="str">
            <v>Facture+Nom</v>
          </cell>
          <cell r="O7" t="str">
            <v>Quantité</v>
          </cell>
          <cell r="P7" t="str">
            <v>Prix Unitaire</v>
          </cell>
          <cell r="Q7" t="str">
            <v>Montant</v>
          </cell>
        </row>
        <row r="60">
          <cell r="B60">
            <v>0</v>
          </cell>
          <cell r="C60" t="e">
            <v>#DIV/0!</v>
          </cell>
          <cell r="D60">
            <v>0</v>
          </cell>
          <cell r="I60">
            <v>0</v>
          </cell>
          <cell r="J60" t="e">
            <v>#DIV/0!</v>
          </cell>
          <cell r="K60">
            <v>0</v>
          </cell>
          <cell r="L60" t="str">
            <v> - </v>
          </cell>
          <cell r="M60" t="str">
            <v> - </v>
          </cell>
          <cell r="O60">
            <v>0</v>
          </cell>
          <cell r="P60" t="e">
            <v>#DIV/0!</v>
          </cell>
          <cell r="Q60">
            <v>0</v>
          </cell>
        </row>
      </sheetData>
      <sheetData sheetId="2">
        <row r="7">
          <cell r="B7" t="str">
            <v>Quantité</v>
          </cell>
          <cell r="C7" t="str">
            <v>Prix Unitaire</v>
          </cell>
          <cell r="D7" t="str">
            <v>Montant</v>
          </cell>
          <cell r="E7" t="str">
            <v>sortie</v>
          </cell>
          <cell r="F7" t="str">
            <v>Facture</v>
          </cell>
          <cell r="H7" t="str">
            <v>cumul (ne pas supprimer)</v>
          </cell>
          <cell r="I7" t="str">
            <v>Quantité</v>
          </cell>
          <cell r="J7" t="str">
            <v>Prix Unitaire</v>
          </cell>
          <cell r="K7" t="str">
            <v>Montant</v>
          </cell>
          <cell r="L7" t="str">
            <v>Entrée</v>
          </cell>
          <cell r="M7" t="str">
            <v>Facture+Nom</v>
          </cell>
          <cell r="O7" t="str">
            <v>Quantité</v>
          </cell>
          <cell r="P7" t="str">
            <v>Prix Unitaire</v>
          </cell>
          <cell r="Q7" t="str">
            <v>Montant</v>
          </cell>
        </row>
        <row r="59">
          <cell r="B59">
            <v>0</v>
          </cell>
          <cell r="C59" t="e">
            <v>#DIV/0!</v>
          </cell>
          <cell r="D59">
            <v>0</v>
          </cell>
          <cell r="I59">
            <v>0</v>
          </cell>
          <cell r="J59" t="e">
            <v>#DIV/0!</v>
          </cell>
          <cell r="K59">
            <v>0</v>
          </cell>
          <cell r="L59" t="str">
            <v> - </v>
          </cell>
          <cell r="M59" t="str">
            <v> - </v>
          </cell>
          <cell r="O59">
            <v>0</v>
          </cell>
          <cell r="P59" t="e">
            <v>#DIV/0!</v>
          </cell>
          <cell r="Q59">
            <v>0</v>
          </cell>
        </row>
      </sheetData>
      <sheetData sheetId="6">
        <row r="1">
          <cell r="B1" t="str">
            <v>Etat du stock au </v>
          </cell>
        </row>
        <row r="3">
          <cell r="H3" t="str">
            <v>Montant du CA par produit</v>
          </cell>
        </row>
        <row r="4">
          <cell r="B4" t="str">
            <v>Valeur du stock</v>
          </cell>
          <cell r="H4">
            <v>0</v>
          </cell>
        </row>
        <row r="5">
          <cell r="B5" t="str">
            <v>Feuil1</v>
          </cell>
          <cell r="H5">
            <v>0</v>
          </cell>
        </row>
        <row r="6">
          <cell r="B6" t="str">
            <v>Feuil2</v>
          </cell>
          <cell r="H6">
            <v>0</v>
          </cell>
        </row>
        <row r="7">
          <cell r="B7" t="str">
            <v>mais</v>
          </cell>
          <cell r="H7">
            <v>0</v>
          </cell>
        </row>
        <row r="8">
          <cell r="B8" t="str">
            <v>fibra</v>
          </cell>
          <cell r="H8">
            <v>0</v>
          </cell>
        </row>
        <row r="9">
          <cell r="B9" t="str">
            <v>paille</v>
          </cell>
          <cell r="H9">
            <v>0</v>
          </cell>
        </row>
      </sheetData>
      <sheetData sheetId="7">
        <row r="7">
          <cell r="B7" t="str">
            <v>Quantité</v>
          </cell>
          <cell r="C7" t="str">
            <v>Prix Unitaire</v>
          </cell>
          <cell r="D7" t="str">
            <v>Montant</v>
          </cell>
          <cell r="E7" t="str">
            <v>sortie</v>
          </cell>
          <cell r="F7" t="str">
            <v>Facture</v>
          </cell>
          <cell r="H7" t="str">
            <v>cumul (ne pas supprimer)</v>
          </cell>
          <cell r="I7" t="str">
            <v>Quantité</v>
          </cell>
          <cell r="J7" t="str">
            <v>Prix Unitaire</v>
          </cell>
          <cell r="K7" t="str">
            <v>Montant</v>
          </cell>
          <cell r="L7" t="str">
            <v>Entrée</v>
          </cell>
          <cell r="M7" t="str">
            <v>Facture+Nom</v>
          </cell>
          <cell r="O7" t="str">
            <v>Quantité</v>
          </cell>
          <cell r="P7" t="str">
            <v>Prix Unitaire</v>
          </cell>
          <cell r="Q7" t="str">
            <v>Montant</v>
          </cell>
        </row>
        <row r="59">
          <cell r="B59">
            <v>0</v>
          </cell>
          <cell r="C59" t="e">
            <v>#DIV/0!</v>
          </cell>
          <cell r="D59">
            <v>0</v>
          </cell>
          <cell r="I59">
            <v>0</v>
          </cell>
          <cell r="J59" t="e">
            <v>#DIV/0!</v>
          </cell>
          <cell r="K59">
            <v>0</v>
          </cell>
          <cell r="L59" t="str">
            <v> - </v>
          </cell>
          <cell r="M59" t="str">
            <v> - </v>
          </cell>
          <cell r="O59">
            <v>0</v>
          </cell>
          <cell r="P59" t="e">
            <v>#DIV/0!</v>
          </cell>
          <cell r="Q5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SENT"/>
      <sheetName val="Identifiants"/>
      <sheetName val="SAISIE"/>
      <sheetName val="INDV (2)"/>
      <sheetName val="PROPHYLAXIE"/>
      <sheetName val="Alimentation"/>
      <sheetName val=" buvée 1 "/>
      <sheetName val="BUVEE2"/>
      <sheetName val="Pharmacie"/>
      <sheetName val="SANG"/>
      <sheetName val="MORTALITE"/>
      <sheetName val="DOUBLON"/>
      <sheetName val="EMPLACEMENT"/>
      <sheetName val="Feuil2"/>
      <sheetName val="Feuil1"/>
      <sheetName val="Recherche avancé"/>
      <sheetName val="Feuil1 (2)"/>
    </sheetNames>
    <sheetDataSet>
      <sheetData sheetId="1">
        <row r="2">
          <cell r="L2">
            <v>34726</v>
          </cell>
        </row>
        <row r="3">
          <cell r="L3">
            <v>44914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PDS"/>
      <sheetName val="Feuil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1"/>
      <sheetName val="Feuil1"/>
    </sheetNames>
    <sheetDataSet>
      <sheetData sheetId="0">
        <row r="2">
          <cell r="C2" t="str">
            <v>0003</v>
          </cell>
        </row>
        <row r="3">
          <cell r="C3" t="str">
            <v>0010</v>
          </cell>
        </row>
        <row r="4">
          <cell r="C4" t="str">
            <v>0149</v>
          </cell>
        </row>
        <row r="5">
          <cell r="C5" t="str">
            <v>0202</v>
          </cell>
        </row>
        <row r="6">
          <cell r="C6" t="str">
            <v>0301</v>
          </cell>
        </row>
        <row r="7">
          <cell r="C7" t="str">
            <v>0373</v>
          </cell>
        </row>
        <row r="8">
          <cell r="C8" t="str">
            <v>0387</v>
          </cell>
        </row>
        <row r="9">
          <cell r="C9" t="str">
            <v>0400</v>
          </cell>
        </row>
        <row r="10">
          <cell r="C10" t="str">
            <v>0461</v>
          </cell>
        </row>
        <row r="11">
          <cell r="C11" t="str">
            <v>0512</v>
          </cell>
        </row>
        <row r="12">
          <cell r="C12" t="str">
            <v>0565</v>
          </cell>
        </row>
        <row r="13">
          <cell r="C13" t="str">
            <v>0581</v>
          </cell>
        </row>
        <row r="14">
          <cell r="C14" t="str">
            <v>0612</v>
          </cell>
        </row>
        <row r="15">
          <cell r="C15" t="str">
            <v>0757</v>
          </cell>
        </row>
        <row r="16">
          <cell r="C16" t="str">
            <v>0800</v>
          </cell>
        </row>
        <row r="17">
          <cell r="C17" t="str">
            <v>0804</v>
          </cell>
        </row>
        <row r="18">
          <cell r="C18" t="str">
            <v>0832</v>
          </cell>
        </row>
        <row r="19">
          <cell r="C19" t="str">
            <v>0897</v>
          </cell>
        </row>
        <row r="20">
          <cell r="C20" t="str">
            <v>0907</v>
          </cell>
        </row>
        <row r="21">
          <cell r="C21" t="str">
            <v>0935</v>
          </cell>
        </row>
        <row r="22">
          <cell r="C22" t="str">
            <v>0998</v>
          </cell>
        </row>
        <row r="23">
          <cell r="C23" t="str">
            <v>1117</v>
          </cell>
        </row>
        <row r="24">
          <cell r="C24" t="str">
            <v>1124</v>
          </cell>
        </row>
        <row r="25">
          <cell r="C25" t="str">
            <v>1126</v>
          </cell>
        </row>
        <row r="26">
          <cell r="C26" t="str">
            <v>1166</v>
          </cell>
        </row>
        <row r="27">
          <cell r="C27" t="str">
            <v>1171</v>
          </cell>
        </row>
        <row r="28">
          <cell r="C28" t="str">
            <v>1194</v>
          </cell>
        </row>
        <row r="29">
          <cell r="C29" t="str">
            <v>1359</v>
          </cell>
        </row>
        <row r="30">
          <cell r="C30" t="str">
            <v>1368</v>
          </cell>
        </row>
        <row r="31">
          <cell r="C31" t="str">
            <v>1369</v>
          </cell>
        </row>
        <row r="32">
          <cell r="C32" t="str">
            <v>1372</v>
          </cell>
        </row>
        <row r="33">
          <cell r="C33" t="str">
            <v>1373</v>
          </cell>
        </row>
        <row r="34">
          <cell r="C34" t="str">
            <v>1552</v>
          </cell>
        </row>
        <row r="35">
          <cell r="C35" t="str">
            <v>1757</v>
          </cell>
        </row>
        <row r="36">
          <cell r="C36" t="str">
            <v>1804</v>
          </cell>
        </row>
        <row r="37">
          <cell r="C37" t="str">
            <v>1808</v>
          </cell>
        </row>
        <row r="38">
          <cell r="C38" t="str">
            <v>1872</v>
          </cell>
        </row>
        <row r="39">
          <cell r="C39" t="str">
            <v>1873</v>
          </cell>
        </row>
        <row r="40">
          <cell r="C40" t="str">
            <v>1874</v>
          </cell>
        </row>
        <row r="41">
          <cell r="C41" t="str">
            <v>1911</v>
          </cell>
        </row>
        <row r="42">
          <cell r="C42" t="str">
            <v>2008</v>
          </cell>
        </row>
        <row r="43">
          <cell r="C43" t="str">
            <v>2009</v>
          </cell>
        </row>
        <row r="44">
          <cell r="C44" t="str">
            <v>2136</v>
          </cell>
        </row>
        <row r="45">
          <cell r="C45" t="str">
            <v>2155</v>
          </cell>
        </row>
        <row r="46">
          <cell r="C46" t="str">
            <v>2345</v>
          </cell>
        </row>
        <row r="47">
          <cell r="C47" t="str">
            <v>2385</v>
          </cell>
        </row>
        <row r="48">
          <cell r="C48" t="str">
            <v>2386</v>
          </cell>
        </row>
        <row r="49">
          <cell r="C49" t="str">
            <v>2442</v>
          </cell>
        </row>
        <row r="50">
          <cell r="C50" t="str">
            <v>2482</v>
          </cell>
        </row>
        <row r="51">
          <cell r="C51" t="str">
            <v>2520</v>
          </cell>
        </row>
        <row r="52">
          <cell r="C52" t="str">
            <v>2578</v>
          </cell>
        </row>
        <row r="53">
          <cell r="C53" t="str">
            <v>2682</v>
          </cell>
        </row>
        <row r="54">
          <cell r="C54" t="str">
            <v>2738</v>
          </cell>
        </row>
        <row r="55">
          <cell r="C55" t="str">
            <v>2809</v>
          </cell>
        </row>
        <row r="56">
          <cell r="C56" t="str">
            <v>2824</v>
          </cell>
        </row>
        <row r="57">
          <cell r="C57" t="str">
            <v>3063</v>
          </cell>
        </row>
        <row r="58">
          <cell r="C58" t="str">
            <v>3064</v>
          </cell>
        </row>
        <row r="59">
          <cell r="C59" t="str">
            <v>3096</v>
          </cell>
        </row>
        <row r="60">
          <cell r="C60" t="str">
            <v>3121</v>
          </cell>
        </row>
        <row r="61">
          <cell r="C61" t="str">
            <v>3156</v>
          </cell>
        </row>
        <row r="62">
          <cell r="C62" t="str">
            <v>3196</v>
          </cell>
        </row>
        <row r="63">
          <cell r="C63" t="str">
            <v>3269</v>
          </cell>
        </row>
        <row r="64">
          <cell r="C64" t="str">
            <v>3347</v>
          </cell>
        </row>
        <row r="65">
          <cell r="C65" t="str">
            <v>3357</v>
          </cell>
        </row>
        <row r="66">
          <cell r="C66" t="str">
            <v>3358</v>
          </cell>
        </row>
        <row r="67">
          <cell r="C67" t="str">
            <v>3379</v>
          </cell>
        </row>
        <row r="68">
          <cell r="C68" t="str">
            <v>3406</v>
          </cell>
        </row>
        <row r="69">
          <cell r="C69" t="str">
            <v>3407</v>
          </cell>
        </row>
        <row r="70">
          <cell r="C70" t="str">
            <v>3408</v>
          </cell>
        </row>
        <row r="71">
          <cell r="C71" t="str">
            <v>3409</v>
          </cell>
        </row>
        <row r="72">
          <cell r="C72" t="str">
            <v>3411</v>
          </cell>
        </row>
        <row r="73">
          <cell r="C73" t="str">
            <v>3440</v>
          </cell>
        </row>
        <row r="74">
          <cell r="C74" t="str">
            <v>3467</v>
          </cell>
        </row>
        <row r="75">
          <cell r="C75" t="str">
            <v>3542</v>
          </cell>
        </row>
        <row r="76">
          <cell r="C76" t="str">
            <v>3543</v>
          </cell>
        </row>
        <row r="77">
          <cell r="C77" t="str">
            <v>3557</v>
          </cell>
        </row>
        <row r="78">
          <cell r="C78" t="str">
            <v>3753</v>
          </cell>
        </row>
        <row r="79">
          <cell r="C79" t="str">
            <v>3793</v>
          </cell>
        </row>
        <row r="80">
          <cell r="C80" t="str">
            <v>3828</v>
          </cell>
        </row>
        <row r="81">
          <cell r="C81" t="str">
            <v>3896</v>
          </cell>
        </row>
        <row r="82">
          <cell r="C82" t="str">
            <v>3896</v>
          </cell>
        </row>
        <row r="83">
          <cell r="C83" t="str">
            <v>3899</v>
          </cell>
        </row>
        <row r="84">
          <cell r="C84" t="str">
            <v>3981</v>
          </cell>
        </row>
        <row r="85">
          <cell r="C85" t="str">
            <v>4054</v>
          </cell>
        </row>
        <row r="86">
          <cell r="C86" t="str">
            <v>4056</v>
          </cell>
        </row>
        <row r="87">
          <cell r="C87" t="str">
            <v>4061</v>
          </cell>
        </row>
        <row r="88">
          <cell r="C88" t="str">
            <v>4085</v>
          </cell>
        </row>
        <row r="89">
          <cell r="C89" t="str">
            <v>4189</v>
          </cell>
        </row>
        <row r="90">
          <cell r="C90" t="str">
            <v>4189</v>
          </cell>
        </row>
        <row r="91">
          <cell r="C91" t="str">
            <v>4239</v>
          </cell>
        </row>
        <row r="92">
          <cell r="C92" t="str">
            <v>4240</v>
          </cell>
        </row>
        <row r="93">
          <cell r="C93" t="str">
            <v>4246</v>
          </cell>
        </row>
        <row r="94">
          <cell r="C94" t="str">
            <v>4247</v>
          </cell>
        </row>
        <row r="95">
          <cell r="C95" t="str">
            <v>4272</v>
          </cell>
        </row>
        <row r="96">
          <cell r="C96" t="str">
            <v>4279</v>
          </cell>
        </row>
        <row r="97">
          <cell r="C97" t="str">
            <v>4286</v>
          </cell>
        </row>
        <row r="98">
          <cell r="C98" t="str">
            <v>4378</v>
          </cell>
        </row>
        <row r="99">
          <cell r="C99" t="str">
            <v>4417</v>
          </cell>
        </row>
        <row r="100">
          <cell r="C100" t="str">
            <v>4550</v>
          </cell>
        </row>
        <row r="101">
          <cell r="C101" t="str">
            <v>4651</v>
          </cell>
        </row>
        <row r="102">
          <cell r="C102" t="str">
            <v>4666</v>
          </cell>
        </row>
        <row r="103">
          <cell r="C103" t="str">
            <v>4772</v>
          </cell>
        </row>
        <row r="104">
          <cell r="C104" t="str">
            <v>4779</v>
          </cell>
        </row>
        <row r="105">
          <cell r="C105" t="str">
            <v>4780</v>
          </cell>
        </row>
        <row r="106">
          <cell r="C106" t="str">
            <v>4781</v>
          </cell>
        </row>
        <row r="107">
          <cell r="C107" t="str">
            <v>4836</v>
          </cell>
        </row>
        <row r="108">
          <cell r="C108" t="str">
            <v>4847</v>
          </cell>
        </row>
        <row r="109">
          <cell r="C109" t="str">
            <v>4885</v>
          </cell>
        </row>
        <row r="110">
          <cell r="C110" t="str">
            <v>4908</v>
          </cell>
        </row>
        <row r="111">
          <cell r="C111" t="str">
            <v>4926</v>
          </cell>
        </row>
        <row r="112">
          <cell r="C112" t="str">
            <v>4959</v>
          </cell>
        </row>
        <row r="113">
          <cell r="C113" t="str">
            <v>4964</v>
          </cell>
        </row>
        <row r="114">
          <cell r="C114" t="str">
            <v>4975</v>
          </cell>
        </row>
        <row r="115">
          <cell r="C115" t="str">
            <v>4976</v>
          </cell>
        </row>
        <row r="116">
          <cell r="C116" t="str">
            <v>4977</v>
          </cell>
        </row>
        <row r="117">
          <cell r="C117" t="str">
            <v>5002</v>
          </cell>
        </row>
        <row r="118">
          <cell r="C118" t="str">
            <v>5011</v>
          </cell>
        </row>
        <row r="119">
          <cell r="C119" t="str">
            <v>5126</v>
          </cell>
        </row>
        <row r="120">
          <cell r="C120" t="str">
            <v>5166</v>
          </cell>
        </row>
        <row r="121">
          <cell r="C121" t="str">
            <v>5186</v>
          </cell>
        </row>
        <row r="122">
          <cell r="C122" t="str">
            <v>5221</v>
          </cell>
        </row>
        <row r="123">
          <cell r="C123" t="str">
            <v>5282</v>
          </cell>
        </row>
        <row r="124">
          <cell r="C124" t="str">
            <v>5283</v>
          </cell>
        </row>
        <row r="125">
          <cell r="C125" t="str">
            <v>5373</v>
          </cell>
        </row>
        <row r="126">
          <cell r="C126" t="str">
            <v>5463</v>
          </cell>
        </row>
        <row r="127">
          <cell r="C127" t="str">
            <v>5568</v>
          </cell>
        </row>
        <row r="128">
          <cell r="C128" t="str">
            <v>5569</v>
          </cell>
        </row>
        <row r="129">
          <cell r="C129" t="str">
            <v>5598</v>
          </cell>
        </row>
        <row r="130">
          <cell r="C130" t="str">
            <v>5602</v>
          </cell>
        </row>
        <row r="131">
          <cell r="C131" t="str">
            <v>5660</v>
          </cell>
        </row>
        <row r="132">
          <cell r="C132" t="str">
            <v>5745</v>
          </cell>
        </row>
        <row r="133">
          <cell r="C133" t="str">
            <v>5855</v>
          </cell>
        </row>
        <row r="134">
          <cell r="C134" t="str">
            <v>5992</v>
          </cell>
        </row>
        <row r="135">
          <cell r="C135" t="str">
            <v>6000</v>
          </cell>
        </row>
        <row r="136">
          <cell r="C136" t="str">
            <v>6021</v>
          </cell>
        </row>
        <row r="137">
          <cell r="C137" t="str">
            <v>6064</v>
          </cell>
        </row>
        <row r="138">
          <cell r="C138" t="str">
            <v>6107</v>
          </cell>
        </row>
        <row r="139">
          <cell r="C139" t="str">
            <v>6116</v>
          </cell>
        </row>
        <row r="140">
          <cell r="C140" t="str">
            <v>6120</v>
          </cell>
        </row>
        <row r="141">
          <cell r="C141" t="str">
            <v>6212</v>
          </cell>
        </row>
        <row r="142">
          <cell r="C142" t="str">
            <v>6221</v>
          </cell>
        </row>
        <row r="143">
          <cell r="C143" t="str">
            <v>6256</v>
          </cell>
        </row>
        <row r="144">
          <cell r="C144" t="str">
            <v>6623</v>
          </cell>
        </row>
        <row r="145">
          <cell r="C145" t="str">
            <v>6681</v>
          </cell>
        </row>
        <row r="146">
          <cell r="C146" t="str">
            <v>6714</v>
          </cell>
        </row>
        <row r="147">
          <cell r="C147" t="str">
            <v>6773</v>
          </cell>
        </row>
        <row r="148">
          <cell r="C148" t="str">
            <v>7064</v>
          </cell>
        </row>
        <row r="149">
          <cell r="C149" t="str">
            <v>7068</v>
          </cell>
        </row>
        <row r="150">
          <cell r="C150" t="str">
            <v>7252</v>
          </cell>
        </row>
        <row r="151">
          <cell r="C151" t="str">
            <v>7253</v>
          </cell>
        </row>
        <row r="152">
          <cell r="C152" t="str">
            <v>7254</v>
          </cell>
        </row>
        <row r="153">
          <cell r="C153" t="str">
            <v>7513</v>
          </cell>
        </row>
        <row r="154">
          <cell r="C154" t="str">
            <v>7611</v>
          </cell>
        </row>
        <row r="155">
          <cell r="C155" t="str">
            <v>7614</v>
          </cell>
        </row>
        <row r="156">
          <cell r="C156" t="str">
            <v>7649</v>
          </cell>
        </row>
        <row r="157">
          <cell r="C157" t="str">
            <v>7737</v>
          </cell>
        </row>
        <row r="158">
          <cell r="C158" t="str">
            <v>7800</v>
          </cell>
        </row>
        <row r="159">
          <cell r="C159" t="str">
            <v>7868</v>
          </cell>
        </row>
        <row r="160">
          <cell r="C160" t="str">
            <v>7869</v>
          </cell>
        </row>
        <row r="161">
          <cell r="C161" t="str">
            <v>7916</v>
          </cell>
        </row>
        <row r="162">
          <cell r="C162" t="str">
            <v>7980</v>
          </cell>
        </row>
        <row r="163">
          <cell r="C163" t="str">
            <v>7990</v>
          </cell>
        </row>
        <row r="164">
          <cell r="C164" t="str">
            <v>8005</v>
          </cell>
        </row>
        <row r="165">
          <cell r="C165" t="str">
            <v>8008</v>
          </cell>
        </row>
        <row r="166">
          <cell r="C166" t="str">
            <v>8093</v>
          </cell>
        </row>
        <row r="167">
          <cell r="C167" t="str">
            <v>8103</v>
          </cell>
        </row>
        <row r="168">
          <cell r="C168" t="str">
            <v>8143</v>
          </cell>
        </row>
        <row r="169">
          <cell r="C169" t="str">
            <v>8195</v>
          </cell>
        </row>
        <row r="170">
          <cell r="C170" t="str">
            <v>8197</v>
          </cell>
        </row>
        <row r="171">
          <cell r="C171" t="str">
            <v>8399</v>
          </cell>
        </row>
        <row r="172">
          <cell r="C172" t="str">
            <v>8406</v>
          </cell>
        </row>
        <row r="173">
          <cell r="C173" t="str">
            <v>8407</v>
          </cell>
        </row>
        <row r="174">
          <cell r="C174" t="str">
            <v>8451</v>
          </cell>
        </row>
        <row r="175">
          <cell r="C175" t="str">
            <v>8452</v>
          </cell>
        </row>
        <row r="176">
          <cell r="C176" t="str">
            <v>8557</v>
          </cell>
        </row>
        <row r="177">
          <cell r="C177" t="str">
            <v>8558</v>
          </cell>
        </row>
        <row r="178">
          <cell r="C178" t="str">
            <v>8681</v>
          </cell>
        </row>
        <row r="179">
          <cell r="C179" t="str">
            <v>8745</v>
          </cell>
        </row>
        <row r="180">
          <cell r="C180" t="str">
            <v>8758</v>
          </cell>
        </row>
        <row r="181">
          <cell r="C181" t="str">
            <v>8759</v>
          </cell>
        </row>
        <row r="182">
          <cell r="C182" t="str">
            <v>8795</v>
          </cell>
        </row>
        <row r="183">
          <cell r="C183" t="str">
            <v>8956</v>
          </cell>
        </row>
        <row r="184">
          <cell r="C184" t="str">
            <v>9091</v>
          </cell>
        </row>
        <row r="185">
          <cell r="C185" t="str">
            <v>9092</v>
          </cell>
        </row>
        <row r="186">
          <cell r="C186" t="str">
            <v>9123</v>
          </cell>
        </row>
        <row r="187">
          <cell r="C187" t="str">
            <v>9224</v>
          </cell>
        </row>
        <row r="188">
          <cell r="C188" t="str">
            <v>9225</v>
          </cell>
        </row>
        <row r="189">
          <cell r="C189" t="str">
            <v>9250</v>
          </cell>
        </row>
        <row r="190">
          <cell r="C190" t="str">
            <v>9251</v>
          </cell>
        </row>
        <row r="191">
          <cell r="C191" t="str">
            <v>9253</v>
          </cell>
        </row>
        <row r="192">
          <cell r="C192" t="str">
            <v>9359</v>
          </cell>
        </row>
        <row r="193">
          <cell r="C193" t="str">
            <v>9362</v>
          </cell>
        </row>
        <row r="194">
          <cell r="C194" t="str">
            <v>9367</v>
          </cell>
        </row>
        <row r="195">
          <cell r="C195" t="str">
            <v>9403</v>
          </cell>
        </row>
        <row r="196">
          <cell r="C196" t="str">
            <v>9427</v>
          </cell>
        </row>
        <row r="197">
          <cell r="C197" t="str">
            <v>9438</v>
          </cell>
        </row>
        <row r="198">
          <cell r="C198" t="str">
            <v>9510</v>
          </cell>
        </row>
        <row r="199">
          <cell r="C199" t="str">
            <v>9551</v>
          </cell>
        </row>
        <row r="200">
          <cell r="C200" t="str">
            <v>9742</v>
          </cell>
        </row>
        <row r="201">
          <cell r="C201" t="str">
            <v>9786</v>
          </cell>
        </row>
        <row r="202">
          <cell r="C202" t="str">
            <v>9916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T617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1" width="11.421875" style="472" customWidth="1"/>
    <col min="2" max="2" width="6.00390625" style="472" customWidth="1"/>
    <col min="3" max="3" width="14.140625" style="472" customWidth="1"/>
    <col min="4" max="4" width="13.421875" style="472" customWidth="1"/>
    <col min="5" max="5" width="14.140625" style="472" customWidth="1"/>
    <col min="6" max="8" width="11.421875" style="472" customWidth="1"/>
    <col min="9" max="9" width="25.421875" style="472" customWidth="1"/>
    <col min="10" max="16384" width="11.421875" style="472" customWidth="1"/>
  </cols>
  <sheetData>
    <row r="1" spans="1:20" ht="12.75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</row>
    <row r="2" spans="1:20" ht="12.75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</row>
    <row r="3" spans="1:20" ht="12.75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</row>
    <row r="4" spans="1:20" ht="12.75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</row>
    <row r="5" spans="1:20" ht="12.75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</row>
    <row r="6" spans="1:20" ht="12.75">
      <c r="A6" s="473"/>
      <c r="B6" s="473"/>
      <c r="C6" s="473"/>
      <c r="D6" s="475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</row>
    <row r="7" spans="1:20" ht="12.75">
      <c r="A7" s="473"/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</row>
    <row r="8" spans="1:20" ht="12.75">
      <c r="A8" s="473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</row>
    <row r="9" spans="1:20" ht="12.75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</row>
    <row r="10" spans="1:20" ht="12.75">
      <c r="A10" s="473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</row>
    <row r="11" spans="1:20" ht="14.25">
      <c r="A11" s="473"/>
      <c r="B11" s="473"/>
      <c r="C11" s="473"/>
      <c r="D11" s="473"/>
      <c r="E11" s="473"/>
      <c r="F11" s="474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</row>
    <row r="12" spans="1:20" ht="14.25">
      <c r="A12" s="473"/>
      <c r="B12" s="473"/>
      <c r="C12" s="473"/>
      <c r="D12" s="473"/>
      <c r="E12" s="473"/>
      <c r="F12" s="474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</row>
    <row r="13" spans="1:20" ht="14.25">
      <c r="A13" s="473"/>
      <c r="B13" s="473"/>
      <c r="C13" s="473"/>
      <c r="D13" s="473"/>
      <c r="E13" s="473"/>
      <c r="F13" s="474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</row>
    <row r="14" spans="1:20" ht="14.25">
      <c r="A14" s="473"/>
      <c r="B14" s="473"/>
      <c r="C14" s="473"/>
      <c r="D14" s="473"/>
      <c r="E14" s="473"/>
      <c r="F14" s="474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</row>
    <row r="15" spans="1:20" ht="14.25">
      <c r="A15" s="473"/>
      <c r="B15" s="473"/>
      <c r="C15" s="473"/>
      <c r="D15" s="473"/>
      <c r="E15" s="473"/>
      <c r="F15" s="474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</row>
    <row r="16" spans="1:20" ht="14.25">
      <c r="A16" s="473"/>
      <c r="B16" s="473"/>
      <c r="C16" s="473"/>
      <c r="D16" s="473"/>
      <c r="E16" s="473"/>
      <c r="F16" s="474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</row>
    <row r="17" spans="1:20" ht="14.25">
      <c r="A17" s="473"/>
      <c r="B17" s="473"/>
      <c r="C17" s="473"/>
      <c r="D17" s="473"/>
      <c r="E17" s="473"/>
      <c r="F17" s="474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</row>
    <row r="18" spans="1:20" ht="14.25">
      <c r="A18" s="473"/>
      <c r="B18" s="473"/>
      <c r="C18" s="473"/>
      <c r="D18" s="473"/>
      <c r="E18" s="473"/>
      <c r="F18" s="474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</row>
    <row r="19" spans="1:20" ht="12.75">
      <c r="A19" s="473"/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</row>
    <row r="20" spans="1:20" ht="12.75">
      <c r="A20" s="473"/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</row>
    <row r="21" spans="1:20" ht="12.75">
      <c r="A21" s="47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</row>
    <row r="22" spans="1:20" ht="12.75">
      <c r="A22" s="473"/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</row>
    <row r="23" spans="1:20" ht="12.75">
      <c r="A23" s="473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</row>
    <row r="24" spans="1:20" ht="12.75">
      <c r="A24" s="473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</row>
    <row r="25" spans="1:20" ht="12.75">
      <c r="A25" s="473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</row>
    <row r="26" spans="1:20" ht="12.75">
      <c r="A26" s="473"/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</row>
    <row r="27" spans="1:20" ht="12.75">
      <c r="A27" s="473"/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</row>
    <row r="28" spans="1:20" ht="12.75">
      <c r="A28" s="473"/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</row>
    <row r="29" spans="1:20" ht="12.75">
      <c r="A29" s="473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</row>
    <row r="30" spans="1:20" ht="12.75">
      <c r="A30" s="473"/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</row>
    <row r="31" spans="1:20" ht="12.75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</row>
    <row r="32" spans="1:20" ht="12.75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</row>
    <row r="33" spans="1:20" ht="12.75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</row>
    <row r="34" spans="1:20" ht="12.75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</row>
    <row r="35" spans="1:20" ht="12.75">
      <c r="A35" s="473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</row>
    <row r="36" spans="1:20" ht="12.75">
      <c r="A36" s="473"/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</row>
    <row r="37" spans="1:20" ht="12.75">
      <c r="A37" s="473"/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</row>
    <row r="38" spans="1:20" ht="12.75">
      <c r="A38" s="473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</row>
    <row r="39" spans="1:20" ht="12.75">
      <c r="A39" s="473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</row>
    <row r="40" spans="1:20" ht="12.75">
      <c r="A40" s="473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</row>
    <row r="41" spans="1:20" ht="12.75">
      <c r="A41" s="473"/>
      <c r="B41" s="473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</row>
    <row r="42" spans="1:20" ht="12.75">
      <c r="A42" s="473"/>
      <c r="B42" s="473"/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</row>
    <row r="43" spans="1:20" ht="12.75">
      <c r="A43" s="473"/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</row>
    <row r="44" spans="1:20" ht="12.75">
      <c r="A44" s="473"/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</row>
    <row r="45" spans="1:20" ht="12.75">
      <c r="A45" s="473"/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</row>
    <row r="46" spans="1:20" ht="12.75">
      <c r="A46" s="473"/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</row>
    <row r="47" spans="1:20" ht="12.75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</row>
    <row r="48" spans="1:20" ht="12.75">
      <c r="A48" s="473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</row>
    <row r="49" spans="1:20" ht="12.75">
      <c r="A49" s="473"/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3"/>
    </row>
    <row r="50" spans="1:20" ht="12.75">
      <c r="A50" s="473"/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</row>
    <row r="51" spans="1:20" ht="12.75">
      <c r="A51" s="473"/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</row>
    <row r="52" spans="1:20" ht="12.75">
      <c r="A52" s="473"/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</row>
    <row r="53" spans="1:20" ht="12.75">
      <c r="A53" s="473"/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</row>
    <row r="54" spans="1:20" ht="12.75">
      <c r="A54" s="473"/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</row>
    <row r="55" spans="1:20" ht="12.75">
      <c r="A55" s="473"/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</row>
    <row r="56" spans="1:20" ht="12.75">
      <c r="A56" s="473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</row>
    <row r="57" spans="1:20" ht="12.75">
      <c r="A57" s="473"/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</row>
    <row r="58" spans="1:20" ht="12.75">
      <c r="A58" s="473"/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</row>
    <row r="59" spans="1:20" ht="12.75">
      <c r="A59" s="473"/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</row>
    <row r="60" spans="1:20" ht="12.75">
      <c r="A60" s="473"/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</row>
    <row r="61" spans="1:20" ht="12.75">
      <c r="A61" s="473"/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</row>
    <row r="62" spans="1:20" ht="12.75">
      <c r="A62" s="473"/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</row>
    <row r="63" spans="1:20" ht="12.75">
      <c r="A63" s="473"/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</row>
    <row r="64" spans="1:20" ht="12.75">
      <c r="A64" s="473"/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</row>
    <row r="65" spans="1:20" ht="12.75">
      <c r="A65" s="473"/>
      <c r="B65" s="473"/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</row>
    <row r="66" spans="1:20" ht="12.75">
      <c r="A66" s="473"/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</row>
    <row r="67" spans="1:20" ht="12.75">
      <c r="A67" s="473"/>
      <c r="B67" s="473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</row>
    <row r="68" spans="1:20" ht="12.75">
      <c r="A68" s="473"/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</row>
    <row r="69" spans="1:20" ht="12.75">
      <c r="A69" s="473"/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</row>
    <row r="70" spans="1:20" ht="12.75">
      <c r="A70" s="473"/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</row>
    <row r="71" spans="1:20" ht="12.75">
      <c r="A71" s="473"/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3"/>
      <c r="T71" s="473"/>
    </row>
    <row r="72" spans="1:20" ht="12.75">
      <c r="A72" s="473"/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</row>
    <row r="73" spans="1:20" ht="12.75">
      <c r="A73" s="473"/>
      <c r="B73" s="473"/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</row>
    <row r="74" spans="1:20" ht="12.75">
      <c r="A74" s="473"/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/>
    </row>
    <row r="75" spans="1:20" ht="12.75">
      <c r="A75" s="473"/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73"/>
    </row>
    <row r="76" spans="1:20" ht="12.75">
      <c r="A76" s="473"/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</row>
    <row r="77" spans="1:20" ht="12.75">
      <c r="A77" s="473"/>
      <c r="B77" s="473"/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473"/>
    </row>
    <row r="78" spans="1:20" ht="12.75">
      <c r="A78" s="473"/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</row>
    <row r="79" spans="1:20" ht="12.75">
      <c r="A79" s="473"/>
      <c r="B79" s="473"/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3"/>
      <c r="T79" s="473"/>
    </row>
    <row r="80" spans="1:20" ht="12.75">
      <c r="A80" s="473"/>
      <c r="B80" s="473"/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473"/>
      <c r="O80" s="473"/>
      <c r="P80" s="473"/>
      <c r="Q80" s="473"/>
      <c r="R80" s="473"/>
      <c r="S80" s="473"/>
      <c r="T80" s="473"/>
    </row>
    <row r="81" spans="1:20" ht="12.75">
      <c r="A81" s="473"/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</row>
    <row r="82" spans="1:20" ht="12.75">
      <c r="A82" s="473"/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</row>
    <row r="83" spans="1:20" ht="12.75">
      <c r="A83" s="473"/>
      <c r="B83" s="473"/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3"/>
      <c r="S83" s="473"/>
      <c r="T83" s="473"/>
    </row>
    <row r="84" spans="1:20" ht="12.75">
      <c r="A84" s="473"/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3"/>
      <c r="Q84" s="473"/>
      <c r="R84" s="473"/>
      <c r="S84" s="473"/>
      <c r="T84" s="473"/>
    </row>
    <row r="85" spans="1:20" ht="12.75">
      <c r="A85" s="473"/>
      <c r="B85" s="473"/>
      <c r="C85" s="473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473"/>
      <c r="P85" s="473"/>
      <c r="Q85" s="473"/>
      <c r="R85" s="473"/>
      <c r="S85" s="473"/>
      <c r="T85" s="473"/>
    </row>
    <row r="86" spans="1:20" ht="12.75">
      <c r="A86" s="473"/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Q86" s="473"/>
      <c r="R86" s="473"/>
      <c r="S86" s="473"/>
      <c r="T86" s="473"/>
    </row>
    <row r="87" spans="1:20" ht="12.75">
      <c r="A87" s="473"/>
      <c r="B87" s="473"/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473"/>
    </row>
    <row r="88" spans="1:20" ht="12.75">
      <c r="A88" s="473"/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3"/>
      <c r="Q88" s="473"/>
      <c r="R88" s="473"/>
      <c r="S88" s="473"/>
      <c r="T88" s="473"/>
    </row>
    <row r="89" spans="1:20" ht="12.75">
      <c r="A89" s="473"/>
      <c r="B89" s="473"/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3"/>
      <c r="P89" s="473"/>
      <c r="Q89" s="473"/>
      <c r="R89" s="473"/>
      <c r="S89" s="473"/>
      <c r="T89" s="473"/>
    </row>
    <row r="90" spans="1:20" ht="12.75">
      <c r="A90" s="473"/>
      <c r="B90" s="473"/>
      <c r="C90" s="473"/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73"/>
      <c r="O90" s="473"/>
      <c r="P90" s="473"/>
      <c r="Q90" s="473"/>
      <c r="R90" s="473"/>
      <c r="S90" s="473"/>
      <c r="T90" s="473"/>
    </row>
    <row r="91" spans="1:20" ht="12.75">
      <c r="A91" s="473"/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3"/>
      <c r="S91" s="473"/>
      <c r="T91" s="473"/>
    </row>
    <row r="92" spans="1:20" ht="12.75">
      <c r="A92" s="473"/>
      <c r="B92" s="473"/>
      <c r="C92" s="473"/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</row>
    <row r="93" spans="1:20" ht="12.75">
      <c r="A93" s="473"/>
      <c r="B93" s="473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473"/>
    </row>
    <row r="94" spans="1:20" ht="12.75">
      <c r="A94" s="473"/>
      <c r="B94" s="473"/>
      <c r="C94" s="473"/>
      <c r="D94" s="473"/>
      <c r="E94" s="473"/>
      <c r="F94" s="473"/>
      <c r="G94" s="473"/>
      <c r="H94" s="473"/>
      <c r="I94" s="473"/>
      <c r="J94" s="473"/>
      <c r="K94" s="473"/>
      <c r="L94" s="473"/>
      <c r="M94" s="473"/>
      <c r="N94" s="473"/>
      <c r="O94" s="473"/>
      <c r="P94" s="473"/>
      <c r="Q94" s="473"/>
      <c r="R94" s="473"/>
      <c r="S94" s="473"/>
      <c r="T94" s="473"/>
    </row>
    <row r="95" spans="1:20" ht="12.75">
      <c r="A95" s="473"/>
      <c r="B95" s="473"/>
      <c r="C95" s="473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473"/>
      <c r="O95" s="473"/>
      <c r="P95" s="473"/>
      <c r="Q95" s="473"/>
      <c r="R95" s="473"/>
      <c r="S95" s="473"/>
      <c r="T95" s="473"/>
    </row>
    <row r="96" spans="1:20" ht="12.75">
      <c r="A96" s="473"/>
      <c r="B96" s="473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473"/>
      <c r="T96" s="473"/>
    </row>
    <row r="97" spans="1:20" ht="12.75">
      <c r="A97" s="473"/>
      <c r="B97" s="473"/>
      <c r="C97" s="473"/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3"/>
      <c r="P97" s="473"/>
      <c r="Q97" s="473"/>
      <c r="R97" s="473"/>
      <c r="S97" s="473"/>
      <c r="T97" s="473"/>
    </row>
    <row r="98" spans="1:20" ht="12.75">
      <c r="A98" s="473"/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3"/>
      <c r="T98" s="473"/>
    </row>
    <row r="99" spans="1:20" ht="12.75">
      <c r="A99" s="473"/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</row>
    <row r="100" spans="1:20" ht="12.75">
      <c r="A100" s="473"/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</row>
    <row r="101" spans="1:20" ht="12.75">
      <c r="A101" s="473"/>
      <c r="B101" s="473"/>
      <c r="C101" s="473"/>
      <c r="D101" s="473"/>
      <c r="E101" s="473"/>
      <c r="F101" s="473"/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  <c r="Q101" s="473"/>
      <c r="R101" s="473"/>
      <c r="S101" s="473"/>
      <c r="T101" s="473"/>
    </row>
    <row r="102" spans="1:20" ht="12.75">
      <c r="A102" s="473"/>
      <c r="B102" s="473"/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Q102" s="473"/>
      <c r="R102" s="473"/>
      <c r="S102" s="473"/>
      <c r="T102" s="473"/>
    </row>
    <row r="103" spans="1:20" ht="12.75">
      <c r="A103" s="473"/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</row>
    <row r="104" spans="1:20" ht="12.75">
      <c r="A104" s="473"/>
      <c r="B104" s="473"/>
      <c r="C104" s="473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Q104" s="473"/>
      <c r="R104" s="473"/>
      <c r="S104" s="473"/>
      <c r="T104" s="473"/>
    </row>
    <row r="105" spans="1:20" ht="12.75">
      <c r="A105" s="473"/>
      <c r="B105" s="473"/>
      <c r="C105" s="473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3"/>
      <c r="S105" s="473"/>
      <c r="T105" s="473"/>
    </row>
    <row r="106" spans="1:20" ht="12.75">
      <c r="A106" s="473"/>
      <c r="B106" s="473"/>
      <c r="C106" s="473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</row>
    <row r="107" spans="1:20" ht="12.75">
      <c r="A107" s="473"/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</row>
    <row r="108" spans="1:20" ht="12.75">
      <c r="A108" s="473"/>
      <c r="B108" s="473"/>
      <c r="C108" s="473"/>
      <c r="D108" s="473"/>
      <c r="E108" s="473"/>
      <c r="F108" s="473"/>
      <c r="G108" s="473"/>
      <c r="H108" s="473"/>
      <c r="I108" s="473"/>
      <c r="J108" s="473"/>
      <c r="K108" s="473"/>
      <c r="L108" s="473"/>
      <c r="M108" s="473"/>
      <c r="N108" s="473"/>
      <c r="O108" s="473"/>
      <c r="P108" s="473"/>
      <c r="Q108" s="473"/>
      <c r="R108" s="473"/>
      <c r="S108" s="473"/>
      <c r="T108" s="473"/>
    </row>
    <row r="109" spans="1:20" ht="12.75">
      <c r="A109" s="473"/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  <c r="M109" s="473"/>
      <c r="N109" s="473"/>
      <c r="O109" s="473"/>
      <c r="P109" s="473"/>
      <c r="Q109" s="473"/>
      <c r="R109" s="473"/>
      <c r="S109" s="473"/>
      <c r="T109" s="473"/>
    </row>
    <row r="110" spans="1:20" ht="12.75">
      <c r="A110" s="473"/>
      <c r="B110" s="473"/>
      <c r="C110" s="473"/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3"/>
      <c r="P110" s="473"/>
      <c r="Q110" s="473"/>
      <c r="R110" s="473"/>
      <c r="S110" s="473"/>
      <c r="T110" s="473"/>
    </row>
    <row r="111" spans="1:20" ht="12.75">
      <c r="A111" s="473"/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Q111" s="473"/>
      <c r="R111" s="473"/>
      <c r="S111" s="473"/>
      <c r="T111" s="473"/>
    </row>
    <row r="112" spans="1:20" ht="12.75">
      <c r="A112" s="473"/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  <c r="T112" s="473"/>
    </row>
    <row r="113" spans="1:20" ht="12.75">
      <c r="A113" s="473"/>
      <c r="B113" s="473"/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3"/>
      <c r="N113" s="473"/>
      <c r="O113" s="473"/>
      <c r="P113" s="473"/>
      <c r="Q113" s="473"/>
      <c r="R113" s="473"/>
      <c r="S113" s="473"/>
      <c r="T113" s="473"/>
    </row>
    <row r="114" spans="1:20" ht="12.75">
      <c r="A114" s="473"/>
      <c r="B114" s="473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3"/>
      <c r="O114" s="473"/>
      <c r="P114" s="473"/>
      <c r="Q114" s="473"/>
      <c r="R114" s="473"/>
      <c r="S114" s="473"/>
      <c r="T114" s="473"/>
    </row>
    <row r="115" spans="1:20" ht="12.75">
      <c r="A115" s="473"/>
      <c r="B115" s="473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3"/>
      <c r="O115" s="473"/>
      <c r="P115" s="473"/>
      <c r="Q115" s="473"/>
      <c r="R115" s="473"/>
      <c r="S115" s="473"/>
      <c r="T115" s="473"/>
    </row>
    <row r="116" spans="1:20" ht="12.75">
      <c r="A116" s="473"/>
      <c r="B116" s="473"/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3"/>
      <c r="O116" s="473"/>
      <c r="P116" s="473"/>
      <c r="Q116" s="473"/>
      <c r="R116" s="473"/>
      <c r="S116" s="473"/>
      <c r="T116" s="473"/>
    </row>
    <row r="117" spans="1:20" ht="12.75">
      <c r="A117" s="473"/>
      <c r="B117" s="473"/>
      <c r="C117" s="473"/>
      <c r="D117" s="473"/>
      <c r="E117" s="473"/>
      <c r="F117" s="473"/>
      <c r="G117" s="473"/>
      <c r="H117" s="473"/>
      <c r="I117" s="473"/>
      <c r="J117" s="473"/>
      <c r="K117" s="473"/>
      <c r="L117" s="473"/>
      <c r="M117" s="473"/>
      <c r="N117" s="473"/>
      <c r="O117" s="473"/>
      <c r="P117" s="473"/>
      <c r="Q117" s="473"/>
      <c r="R117" s="473"/>
      <c r="S117" s="473"/>
      <c r="T117" s="473"/>
    </row>
    <row r="118" spans="1:20" ht="12.75">
      <c r="A118" s="473"/>
      <c r="B118" s="473"/>
      <c r="C118" s="473"/>
      <c r="D118" s="473"/>
      <c r="E118" s="473"/>
      <c r="F118" s="473"/>
      <c r="G118" s="473"/>
      <c r="H118" s="473"/>
      <c r="I118" s="473"/>
      <c r="J118" s="473"/>
      <c r="K118" s="473"/>
      <c r="L118" s="473"/>
      <c r="M118" s="473"/>
      <c r="N118" s="473"/>
      <c r="O118" s="473"/>
      <c r="P118" s="473"/>
      <c r="Q118" s="473"/>
      <c r="R118" s="473"/>
      <c r="S118" s="473"/>
      <c r="T118" s="473"/>
    </row>
    <row r="119" spans="1:20" ht="12.75">
      <c r="A119" s="473"/>
      <c r="B119" s="473"/>
      <c r="C119" s="473"/>
      <c r="D119" s="473"/>
      <c r="E119" s="473"/>
      <c r="F119" s="473"/>
      <c r="G119" s="473"/>
      <c r="H119" s="473"/>
      <c r="I119" s="473"/>
      <c r="J119" s="473"/>
      <c r="K119" s="473"/>
      <c r="L119" s="473"/>
      <c r="M119" s="473"/>
      <c r="N119" s="473"/>
      <c r="O119" s="473"/>
      <c r="P119" s="473"/>
      <c r="Q119" s="473"/>
      <c r="R119" s="473"/>
      <c r="S119" s="473"/>
      <c r="T119" s="473"/>
    </row>
    <row r="120" spans="1:20" ht="12.75">
      <c r="A120" s="473"/>
      <c r="B120" s="473"/>
      <c r="C120" s="473"/>
      <c r="D120" s="473"/>
      <c r="E120" s="473"/>
      <c r="F120" s="473"/>
      <c r="G120" s="473"/>
      <c r="H120" s="473"/>
      <c r="I120" s="473"/>
      <c r="J120" s="473"/>
      <c r="K120" s="473"/>
      <c r="L120" s="473"/>
      <c r="M120" s="473"/>
      <c r="N120" s="473"/>
      <c r="O120" s="473"/>
      <c r="P120" s="473"/>
      <c r="Q120" s="473"/>
      <c r="R120" s="473"/>
      <c r="S120" s="473"/>
      <c r="T120" s="473"/>
    </row>
    <row r="121" spans="1:20" ht="12.75">
      <c r="A121" s="473"/>
      <c r="B121" s="473"/>
      <c r="C121" s="473"/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3"/>
      <c r="O121" s="473"/>
      <c r="P121" s="473"/>
      <c r="Q121" s="473"/>
      <c r="R121" s="473"/>
      <c r="S121" s="473"/>
      <c r="T121" s="473"/>
    </row>
    <row r="122" spans="1:20" ht="12.75">
      <c r="A122" s="473"/>
      <c r="B122" s="473"/>
      <c r="C122" s="473"/>
      <c r="D122" s="473"/>
      <c r="E122" s="473"/>
      <c r="F122" s="473"/>
      <c r="G122" s="473"/>
      <c r="H122" s="473"/>
      <c r="I122" s="473"/>
      <c r="J122" s="473"/>
      <c r="K122" s="473"/>
      <c r="L122" s="473"/>
      <c r="M122" s="473"/>
      <c r="N122" s="473"/>
      <c r="O122" s="473"/>
      <c r="P122" s="473"/>
      <c r="Q122" s="473"/>
      <c r="R122" s="473"/>
      <c r="S122" s="473"/>
      <c r="T122" s="473"/>
    </row>
    <row r="123" spans="1:20" ht="12.75">
      <c r="A123" s="473"/>
      <c r="B123" s="473"/>
      <c r="C123" s="473"/>
      <c r="D123" s="473"/>
      <c r="E123" s="473"/>
      <c r="F123" s="473"/>
      <c r="G123" s="473"/>
      <c r="H123" s="473"/>
      <c r="I123" s="473"/>
      <c r="J123" s="473"/>
      <c r="K123" s="473"/>
      <c r="L123" s="473"/>
      <c r="M123" s="473"/>
      <c r="N123" s="473"/>
      <c r="O123" s="473"/>
      <c r="P123" s="473"/>
      <c r="Q123" s="473"/>
      <c r="R123" s="473"/>
      <c r="S123" s="473"/>
      <c r="T123" s="473"/>
    </row>
    <row r="124" spans="1:20" ht="12.75">
      <c r="A124" s="473"/>
      <c r="B124" s="473"/>
      <c r="C124" s="473"/>
      <c r="D124" s="473"/>
      <c r="E124" s="473"/>
      <c r="F124" s="473"/>
      <c r="G124" s="473"/>
      <c r="H124" s="473"/>
      <c r="I124" s="473"/>
      <c r="J124" s="473"/>
      <c r="K124" s="473"/>
      <c r="L124" s="473"/>
      <c r="M124" s="473"/>
      <c r="N124" s="473"/>
      <c r="O124" s="473"/>
      <c r="P124" s="473"/>
      <c r="Q124" s="473"/>
      <c r="R124" s="473"/>
      <c r="S124" s="473"/>
      <c r="T124" s="473"/>
    </row>
    <row r="125" spans="1:20" ht="12.75">
      <c r="A125" s="473"/>
      <c r="B125" s="473"/>
      <c r="C125" s="473"/>
      <c r="D125" s="473"/>
      <c r="E125" s="473"/>
      <c r="F125" s="473"/>
      <c r="G125" s="473"/>
      <c r="H125" s="473"/>
      <c r="I125" s="473"/>
      <c r="J125" s="473"/>
      <c r="K125" s="473"/>
      <c r="L125" s="473"/>
      <c r="M125" s="473"/>
      <c r="N125" s="473"/>
      <c r="O125" s="473"/>
      <c r="P125" s="473"/>
      <c r="Q125" s="473"/>
      <c r="R125" s="473"/>
      <c r="S125" s="473"/>
      <c r="T125" s="473"/>
    </row>
    <row r="126" spans="1:20" ht="12.75">
      <c r="A126" s="473"/>
      <c r="B126" s="473"/>
      <c r="C126" s="473"/>
      <c r="D126" s="473"/>
      <c r="E126" s="473"/>
      <c r="F126" s="473"/>
      <c r="G126" s="473"/>
      <c r="H126" s="473"/>
      <c r="I126" s="473"/>
      <c r="J126" s="473"/>
      <c r="K126" s="473"/>
      <c r="L126" s="473"/>
      <c r="M126" s="473"/>
      <c r="N126" s="473"/>
      <c r="O126" s="473"/>
      <c r="P126" s="473"/>
      <c r="Q126" s="473"/>
      <c r="R126" s="473"/>
      <c r="S126" s="473"/>
      <c r="T126" s="473"/>
    </row>
    <row r="127" spans="1:20" ht="12.75">
      <c r="A127" s="473"/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  <c r="N127" s="473"/>
      <c r="O127" s="473"/>
      <c r="P127" s="473"/>
      <c r="Q127" s="473"/>
      <c r="R127" s="473"/>
      <c r="S127" s="473"/>
      <c r="T127" s="473"/>
    </row>
    <row r="128" spans="1:20" ht="12.75">
      <c r="A128" s="473"/>
      <c r="B128" s="473"/>
      <c r="C128" s="473"/>
      <c r="D128" s="473"/>
      <c r="E128" s="473"/>
      <c r="F128" s="473"/>
      <c r="G128" s="473"/>
      <c r="H128" s="473"/>
      <c r="I128" s="473"/>
      <c r="J128" s="473"/>
      <c r="K128" s="473"/>
      <c r="L128" s="473"/>
      <c r="M128" s="473"/>
      <c r="N128" s="473"/>
      <c r="O128" s="473"/>
      <c r="P128" s="473"/>
      <c r="Q128" s="473"/>
      <c r="R128" s="473"/>
      <c r="S128" s="473"/>
      <c r="T128" s="473"/>
    </row>
    <row r="129" spans="1:20" ht="12.75">
      <c r="A129" s="473"/>
      <c r="B129" s="473"/>
      <c r="C129" s="473"/>
      <c r="D129" s="473"/>
      <c r="E129" s="473"/>
      <c r="F129" s="473"/>
      <c r="G129" s="473"/>
      <c r="H129" s="473"/>
      <c r="I129" s="473"/>
      <c r="J129" s="473"/>
      <c r="K129" s="473"/>
      <c r="L129" s="473"/>
      <c r="M129" s="473"/>
      <c r="N129" s="473"/>
      <c r="O129" s="473"/>
      <c r="P129" s="473"/>
      <c r="Q129" s="473"/>
      <c r="R129" s="473"/>
      <c r="S129" s="473"/>
      <c r="T129" s="473"/>
    </row>
    <row r="130" spans="1:20" ht="12.75">
      <c r="A130" s="473"/>
      <c r="B130" s="473"/>
      <c r="C130" s="473"/>
      <c r="D130" s="473"/>
      <c r="E130" s="473"/>
      <c r="F130" s="473"/>
      <c r="G130" s="473"/>
      <c r="H130" s="473"/>
      <c r="I130" s="473"/>
      <c r="J130" s="473"/>
      <c r="K130" s="473"/>
      <c r="L130" s="473"/>
      <c r="M130" s="473"/>
      <c r="N130" s="473"/>
      <c r="O130" s="473"/>
      <c r="P130" s="473"/>
      <c r="Q130" s="473"/>
      <c r="R130" s="473"/>
      <c r="S130" s="473"/>
      <c r="T130" s="473"/>
    </row>
    <row r="131" spans="1:20" ht="12.75">
      <c r="A131" s="473"/>
      <c r="B131" s="473"/>
      <c r="C131" s="473"/>
      <c r="D131" s="473"/>
      <c r="E131" s="473"/>
      <c r="F131" s="473"/>
      <c r="G131" s="473"/>
      <c r="H131" s="473"/>
      <c r="I131" s="473"/>
      <c r="J131" s="473"/>
      <c r="K131" s="473"/>
      <c r="L131" s="473"/>
      <c r="M131" s="473"/>
      <c r="N131" s="473"/>
      <c r="O131" s="473"/>
      <c r="P131" s="473"/>
      <c r="Q131" s="473"/>
      <c r="R131" s="473"/>
      <c r="S131" s="473"/>
      <c r="T131" s="473"/>
    </row>
    <row r="132" spans="1:20" ht="12.75">
      <c r="A132" s="473"/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473"/>
      <c r="O132" s="473"/>
      <c r="P132" s="473"/>
      <c r="Q132" s="473"/>
      <c r="R132" s="473"/>
      <c r="S132" s="473"/>
      <c r="T132" s="473"/>
    </row>
    <row r="133" spans="1:20" ht="12.75">
      <c r="A133" s="473"/>
      <c r="B133" s="473"/>
      <c r="C133" s="473"/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  <c r="O133" s="473"/>
      <c r="P133" s="473"/>
      <c r="Q133" s="473"/>
      <c r="R133" s="473"/>
      <c r="S133" s="473"/>
      <c r="T133" s="473"/>
    </row>
    <row r="134" spans="1:20" ht="12.75">
      <c r="A134" s="473"/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  <c r="M134" s="473"/>
      <c r="N134" s="473"/>
      <c r="O134" s="473"/>
      <c r="P134" s="473"/>
      <c r="Q134" s="473"/>
      <c r="R134" s="473"/>
      <c r="S134" s="473"/>
      <c r="T134" s="473"/>
    </row>
    <row r="135" spans="1:20" ht="12.75">
      <c r="A135" s="473"/>
      <c r="B135" s="473"/>
      <c r="C135" s="473"/>
      <c r="D135" s="473"/>
      <c r="E135" s="473"/>
      <c r="F135" s="473"/>
      <c r="G135" s="473"/>
      <c r="H135" s="473"/>
      <c r="I135" s="473"/>
      <c r="J135" s="473"/>
      <c r="K135" s="473"/>
      <c r="L135" s="473"/>
      <c r="M135" s="473"/>
      <c r="N135" s="473"/>
      <c r="O135" s="473"/>
      <c r="P135" s="473"/>
      <c r="Q135" s="473"/>
      <c r="R135" s="473"/>
      <c r="S135" s="473"/>
      <c r="T135" s="473"/>
    </row>
    <row r="136" spans="1:20" ht="12.75">
      <c r="A136" s="473"/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  <c r="M136" s="473"/>
      <c r="N136" s="473"/>
      <c r="O136" s="473"/>
      <c r="P136" s="473"/>
      <c r="Q136" s="473"/>
      <c r="R136" s="473"/>
      <c r="S136" s="473"/>
      <c r="T136" s="473"/>
    </row>
    <row r="137" spans="1:20" ht="12.75">
      <c r="A137" s="473"/>
      <c r="B137" s="473"/>
      <c r="C137" s="473"/>
      <c r="D137" s="473"/>
      <c r="E137" s="473"/>
      <c r="F137" s="473"/>
      <c r="G137" s="473"/>
      <c r="H137" s="473"/>
      <c r="I137" s="473"/>
      <c r="J137" s="473"/>
      <c r="K137" s="473"/>
      <c r="L137" s="473"/>
      <c r="M137" s="473"/>
      <c r="N137" s="473"/>
      <c r="O137" s="473"/>
      <c r="P137" s="473"/>
      <c r="Q137" s="473"/>
      <c r="R137" s="473"/>
      <c r="S137" s="473"/>
      <c r="T137" s="473"/>
    </row>
    <row r="138" spans="1:20" ht="12.75">
      <c r="A138" s="473"/>
      <c r="B138" s="473"/>
      <c r="C138" s="473"/>
      <c r="D138" s="473"/>
      <c r="E138" s="473"/>
      <c r="F138" s="473"/>
      <c r="G138" s="473"/>
      <c r="H138" s="473"/>
      <c r="I138" s="473"/>
      <c r="J138" s="473"/>
      <c r="K138" s="473"/>
      <c r="L138" s="473"/>
      <c r="M138" s="473"/>
      <c r="N138" s="473"/>
      <c r="O138" s="473"/>
      <c r="P138" s="473"/>
      <c r="Q138" s="473"/>
      <c r="R138" s="473"/>
      <c r="S138" s="473"/>
      <c r="T138" s="473"/>
    </row>
    <row r="139" spans="1:20" ht="12.75">
      <c r="A139" s="473"/>
      <c r="B139" s="473"/>
      <c r="C139" s="473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473"/>
      <c r="O139" s="473"/>
      <c r="P139" s="473"/>
      <c r="Q139" s="473"/>
      <c r="R139" s="473"/>
      <c r="S139" s="473"/>
      <c r="T139" s="473"/>
    </row>
    <row r="140" spans="1:20" ht="12.75">
      <c r="A140" s="473"/>
      <c r="B140" s="473"/>
      <c r="C140" s="473"/>
      <c r="D140" s="473"/>
      <c r="E140" s="473"/>
      <c r="F140" s="473"/>
      <c r="G140" s="473"/>
      <c r="H140" s="473"/>
      <c r="I140" s="473"/>
      <c r="J140" s="473"/>
      <c r="K140" s="473"/>
      <c r="L140" s="473"/>
      <c r="M140" s="473"/>
      <c r="N140" s="473"/>
      <c r="O140" s="473"/>
      <c r="P140" s="473"/>
      <c r="Q140" s="473"/>
      <c r="R140" s="473"/>
      <c r="S140" s="473"/>
      <c r="T140" s="473"/>
    </row>
    <row r="141" spans="1:20" ht="12.75">
      <c r="A141" s="473"/>
      <c r="B141" s="473"/>
      <c r="C141" s="473"/>
      <c r="D141" s="473"/>
      <c r="E141" s="473"/>
      <c r="F141" s="473"/>
      <c r="G141" s="473"/>
      <c r="H141" s="473"/>
      <c r="I141" s="473"/>
      <c r="J141" s="473"/>
      <c r="K141" s="473"/>
      <c r="L141" s="473"/>
      <c r="M141" s="473"/>
      <c r="N141" s="473"/>
      <c r="O141" s="473"/>
      <c r="P141" s="473"/>
      <c r="Q141" s="473"/>
      <c r="R141" s="473"/>
      <c r="S141" s="473"/>
      <c r="T141" s="473"/>
    </row>
    <row r="142" spans="1:20" ht="12.75">
      <c r="A142" s="473"/>
      <c r="B142" s="473"/>
      <c r="C142" s="473"/>
      <c r="D142" s="473"/>
      <c r="E142" s="473"/>
      <c r="F142" s="473"/>
      <c r="G142" s="473"/>
      <c r="H142" s="473"/>
      <c r="I142" s="473"/>
      <c r="J142" s="473"/>
      <c r="K142" s="473"/>
      <c r="L142" s="473"/>
      <c r="M142" s="473"/>
      <c r="N142" s="473"/>
      <c r="O142" s="473"/>
      <c r="P142" s="473"/>
      <c r="Q142" s="473"/>
      <c r="R142" s="473"/>
      <c r="S142" s="473"/>
      <c r="T142" s="473"/>
    </row>
    <row r="143" spans="1:20" ht="12.75">
      <c r="A143" s="473"/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473"/>
      <c r="O143" s="473"/>
      <c r="P143" s="473"/>
      <c r="Q143" s="473"/>
      <c r="R143" s="473"/>
      <c r="S143" s="473"/>
      <c r="T143" s="473"/>
    </row>
    <row r="144" spans="1:20" ht="12.75">
      <c r="A144" s="473"/>
      <c r="B144" s="473"/>
      <c r="C144" s="473"/>
      <c r="D144" s="473"/>
      <c r="E144" s="473"/>
      <c r="F144" s="473"/>
      <c r="G144" s="473"/>
      <c r="H144" s="473"/>
      <c r="I144" s="473"/>
      <c r="J144" s="473"/>
      <c r="K144" s="473"/>
      <c r="L144" s="473"/>
      <c r="M144" s="473"/>
      <c r="N144" s="473"/>
      <c r="O144" s="473"/>
      <c r="P144" s="473"/>
      <c r="Q144" s="473"/>
      <c r="R144" s="473"/>
      <c r="S144" s="473"/>
      <c r="T144" s="473"/>
    </row>
    <row r="145" spans="1:20" ht="12.75">
      <c r="A145" s="473"/>
      <c r="B145" s="473"/>
      <c r="C145" s="473"/>
      <c r="D145" s="473"/>
      <c r="E145" s="473"/>
      <c r="F145" s="473"/>
      <c r="G145" s="473"/>
      <c r="H145" s="473"/>
      <c r="I145" s="473"/>
      <c r="J145" s="473"/>
      <c r="K145" s="473"/>
      <c r="L145" s="473"/>
      <c r="M145" s="473"/>
      <c r="N145" s="473"/>
      <c r="O145" s="473"/>
      <c r="P145" s="473"/>
      <c r="Q145" s="473"/>
      <c r="R145" s="473"/>
      <c r="S145" s="473"/>
      <c r="T145" s="473"/>
    </row>
    <row r="146" spans="1:20" ht="12.75">
      <c r="A146" s="473"/>
      <c r="B146" s="473"/>
      <c r="C146" s="473"/>
      <c r="D146" s="473"/>
      <c r="E146" s="473"/>
      <c r="F146" s="473"/>
      <c r="G146" s="473"/>
      <c r="H146" s="473"/>
      <c r="I146" s="473"/>
      <c r="J146" s="473"/>
      <c r="K146" s="473"/>
      <c r="L146" s="473"/>
      <c r="M146" s="473"/>
      <c r="N146" s="473"/>
      <c r="O146" s="473"/>
      <c r="P146" s="473"/>
      <c r="Q146" s="473"/>
      <c r="R146" s="473"/>
      <c r="S146" s="473"/>
      <c r="T146" s="473"/>
    </row>
    <row r="147" spans="1:20" ht="12.75">
      <c r="A147" s="473"/>
      <c r="B147" s="473"/>
      <c r="C147" s="473"/>
      <c r="D147" s="473"/>
      <c r="E147" s="473"/>
      <c r="F147" s="473"/>
      <c r="G147" s="473"/>
      <c r="H147" s="473"/>
      <c r="I147" s="473"/>
      <c r="J147" s="473"/>
      <c r="K147" s="473"/>
      <c r="L147" s="473"/>
      <c r="M147" s="473"/>
      <c r="N147" s="473"/>
      <c r="O147" s="473"/>
      <c r="P147" s="473"/>
      <c r="Q147" s="473"/>
      <c r="R147" s="473"/>
      <c r="S147" s="473"/>
      <c r="T147" s="473"/>
    </row>
    <row r="148" spans="1:20" ht="12.75">
      <c r="A148" s="473"/>
      <c r="B148" s="473"/>
      <c r="C148" s="473"/>
      <c r="D148" s="473"/>
      <c r="E148" s="473"/>
      <c r="F148" s="473"/>
      <c r="G148" s="473"/>
      <c r="H148" s="473"/>
      <c r="I148" s="473"/>
      <c r="J148" s="473"/>
      <c r="K148" s="473"/>
      <c r="L148" s="473"/>
      <c r="M148" s="473"/>
      <c r="N148" s="473"/>
      <c r="O148" s="473"/>
      <c r="P148" s="473"/>
      <c r="Q148" s="473"/>
      <c r="R148" s="473"/>
      <c r="S148" s="473"/>
      <c r="T148" s="473"/>
    </row>
    <row r="149" spans="1:20" ht="12.75">
      <c r="A149" s="473"/>
      <c r="B149" s="473"/>
      <c r="C149" s="473"/>
      <c r="D149" s="473"/>
      <c r="E149" s="473"/>
      <c r="F149" s="473"/>
      <c r="G149" s="473"/>
      <c r="H149" s="473"/>
      <c r="I149" s="473"/>
      <c r="J149" s="473"/>
      <c r="K149" s="473"/>
      <c r="L149" s="473"/>
      <c r="M149" s="473"/>
      <c r="N149" s="473"/>
      <c r="O149" s="473"/>
      <c r="P149" s="473"/>
      <c r="Q149" s="473"/>
      <c r="R149" s="473"/>
      <c r="S149" s="473"/>
      <c r="T149" s="473"/>
    </row>
    <row r="150" spans="1:20" ht="12.75">
      <c r="A150" s="473"/>
      <c r="B150" s="473"/>
      <c r="C150" s="473"/>
      <c r="D150" s="473"/>
      <c r="E150" s="473"/>
      <c r="F150" s="473"/>
      <c r="G150" s="473"/>
      <c r="H150" s="473"/>
      <c r="I150" s="473"/>
      <c r="J150" s="473"/>
      <c r="K150" s="473"/>
      <c r="L150" s="473"/>
      <c r="M150" s="473"/>
      <c r="N150" s="473"/>
      <c r="O150" s="473"/>
      <c r="P150" s="473"/>
      <c r="Q150" s="473"/>
      <c r="R150" s="473"/>
      <c r="S150" s="473"/>
      <c r="T150" s="473"/>
    </row>
    <row r="151" spans="1:20" ht="12.75">
      <c r="A151" s="473"/>
      <c r="B151" s="473"/>
      <c r="C151" s="473"/>
      <c r="D151" s="473"/>
      <c r="E151" s="473"/>
      <c r="F151" s="473"/>
      <c r="G151" s="473"/>
      <c r="H151" s="473"/>
      <c r="I151" s="473"/>
      <c r="J151" s="473"/>
      <c r="K151" s="473"/>
      <c r="L151" s="473"/>
      <c r="M151" s="473"/>
      <c r="N151" s="473"/>
      <c r="O151" s="473"/>
      <c r="P151" s="473"/>
      <c r="Q151" s="473"/>
      <c r="R151" s="473"/>
      <c r="S151" s="473"/>
      <c r="T151" s="473"/>
    </row>
    <row r="152" spans="1:20" ht="12.75">
      <c r="A152" s="473"/>
      <c r="B152" s="473"/>
      <c r="C152" s="473"/>
      <c r="D152" s="473"/>
      <c r="E152" s="473"/>
      <c r="F152" s="473"/>
      <c r="G152" s="473"/>
      <c r="H152" s="473"/>
      <c r="I152" s="473"/>
      <c r="J152" s="473"/>
      <c r="K152" s="473"/>
      <c r="L152" s="473"/>
      <c r="M152" s="473"/>
      <c r="N152" s="473"/>
      <c r="O152" s="473"/>
      <c r="P152" s="473"/>
      <c r="Q152" s="473"/>
      <c r="R152" s="473"/>
      <c r="S152" s="473"/>
      <c r="T152" s="473"/>
    </row>
    <row r="153" spans="1:20" ht="12.75">
      <c r="A153" s="473"/>
      <c r="B153" s="473"/>
      <c r="C153" s="473"/>
      <c r="D153" s="473"/>
      <c r="E153" s="473"/>
      <c r="F153" s="473"/>
      <c r="G153" s="473"/>
      <c r="H153" s="473"/>
      <c r="I153" s="473"/>
      <c r="J153" s="473"/>
      <c r="K153" s="473"/>
      <c r="L153" s="473"/>
      <c r="M153" s="473"/>
      <c r="N153" s="473"/>
      <c r="O153" s="473"/>
      <c r="P153" s="473"/>
      <c r="Q153" s="473"/>
      <c r="R153" s="473"/>
      <c r="S153" s="473"/>
      <c r="T153" s="473"/>
    </row>
    <row r="154" spans="1:20" ht="12.75">
      <c r="A154" s="473"/>
      <c r="B154" s="473"/>
      <c r="C154" s="473"/>
      <c r="D154" s="473"/>
      <c r="E154" s="473"/>
      <c r="F154" s="473"/>
      <c r="G154" s="473"/>
      <c r="H154" s="473"/>
      <c r="I154" s="473"/>
      <c r="J154" s="473"/>
      <c r="K154" s="473"/>
      <c r="L154" s="473"/>
      <c r="M154" s="473"/>
      <c r="N154" s="473"/>
      <c r="O154" s="473"/>
      <c r="P154" s="473"/>
      <c r="Q154" s="473"/>
      <c r="R154" s="473"/>
      <c r="S154" s="473"/>
      <c r="T154" s="473"/>
    </row>
    <row r="155" spans="1:20" ht="12.75">
      <c r="A155" s="473"/>
      <c r="B155" s="473"/>
      <c r="C155" s="473"/>
      <c r="D155" s="473"/>
      <c r="E155" s="473"/>
      <c r="F155" s="473"/>
      <c r="G155" s="473"/>
      <c r="H155" s="473"/>
      <c r="I155" s="473"/>
      <c r="J155" s="473"/>
      <c r="K155" s="473"/>
      <c r="L155" s="473"/>
      <c r="M155" s="473"/>
      <c r="N155" s="473"/>
      <c r="O155" s="473"/>
      <c r="P155" s="473"/>
      <c r="Q155" s="473"/>
      <c r="R155" s="473"/>
      <c r="S155" s="473"/>
      <c r="T155" s="473"/>
    </row>
    <row r="156" spans="1:20" ht="12.75">
      <c r="A156" s="473"/>
      <c r="B156" s="473"/>
      <c r="C156" s="473"/>
      <c r="D156" s="473"/>
      <c r="E156" s="473"/>
      <c r="F156" s="473"/>
      <c r="G156" s="473"/>
      <c r="H156" s="473"/>
      <c r="I156" s="473"/>
      <c r="J156" s="473"/>
      <c r="K156" s="473"/>
      <c r="L156" s="473"/>
      <c r="M156" s="473"/>
      <c r="N156" s="473"/>
      <c r="O156" s="473"/>
      <c r="P156" s="473"/>
      <c r="Q156" s="473"/>
      <c r="R156" s="473"/>
      <c r="S156" s="473"/>
      <c r="T156" s="473"/>
    </row>
    <row r="157" spans="1:20" ht="12.75">
      <c r="A157" s="473"/>
      <c r="B157" s="473"/>
      <c r="C157" s="473"/>
      <c r="D157" s="473"/>
      <c r="E157" s="473"/>
      <c r="F157" s="473"/>
      <c r="G157" s="473"/>
      <c r="H157" s="473"/>
      <c r="I157" s="473"/>
      <c r="J157" s="473"/>
      <c r="K157" s="473"/>
      <c r="L157" s="473"/>
      <c r="M157" s="473"/>
      <c r="N157" s="473"/>
      <c r="O157" s="473"/>
      <c r="P157" s="473"/>
      <c r="Q157" s="473"/>
      <c r="R157" s="473"/>
      <c r="S157" s="473"/>
      <c r="T157" s="473"/>
    </row>
    <row r="158" spans="1:20" ht="12.75">
      <c r="A158" s="473"/>
      <c r="B158" s="473"/>
      <c r="C158" s="473"/>
      <c r="D158" s="473"/>
      <c r="E158" s="473"/>
      <c r="F158" s="473"/>
      <c r="G158" s="473"/>
      <c r="H158" s="473"/>
      <c r="I158" s="473"/>
      <c r="J158" s="473"/>
      <c r="K158" s="473"/>
      <c r="L158" s="473"/>
      <c r="M158" s="473"/>
      <c r="N158" s="473"/>
      <c r="O158" s="473"/>
      <c r="P158" s="473"/>
      <c r="Q158" s="473"/>
      <c r="R158" s="473"/>
      <c r="S158" s="473"/>
      <c r="T158" s="473"/>
    </row>
    <row r="159" spans="1:20" ht="12.75">
      <c r="A159" s="473"/>
      <c r="B159" s="473"/>
      <c r="C159" s="473"/>
      <c r="D159" s="473"/>
      <c r="E159" s="473"/>
      <c r="F159" s="473"/>
      <c r="G159" s="473"/>
      <c r="H159" s="473"/>
      <c r="I159" s="473"/>
      <c r="J159" s="473"/>
      <c r="K159" s="473"/>
      <c r="L159" s="473"/>
      <c r="M159" s="473"/>
      <c r="N159" s="473"/>
      <c r="O159" s="473"/>
      <c r="P159" s="473"/>
      <c r="Q159" s="473"/>
      <c r="R159" s="473"/>
      <c r="S159" s="473"/>
      <c r="T159" s="473"/>
    </row>
    <row r="160" spans="1:20" ht="12.75">
      <c r="A160" s="473"/>
      <c r="B160" s="473"/>
      <c r="C160" s="473"/>
      <c r="D160" s="473"/>
      <c r="E160" s="473"/>
      <c r="F160" s="473"/>
      <c r="G160" s="473"/>
      <c r="H160" s="473"/>
      <c r="I160" s="473"/>
      <c r="J160" s="473"/>
      <c r="K160" s="473"/>
      <c r="L160" s="473"/>
      <c r="M160" s="473"/>
      <c r="N160" s="473"/>
      <c r="O160" s="473"/>
      <c r="P160" s="473"/>
      <c r="Q160" s="473"/>
      <c r="R160" s="473"/>
      <c r="S160" s="473"/>
      <c r="T160" s="473"/>
    </row>
    <row r="161" spans="1:20" ht="12.75">
      <c r="A161" s="473"/>
      <c r="B161" s="473"/>
      <c r="C161" s="473"/>
      <c r="D161" s="473"/>
      <c r="E161" s="473"/>
      <c r="F161" s="473"/>
      <c r="G161" s="473"/>
      <c r="H161" s="473"/>
      <c r="I161" s="473"/>
      <c r="J161" s="473"/>
      <c r="K161" s="473"/>
      <c r="L161" s="473"/>
      <c r="M161" s="473"/>
      <c r="N161" s="473"/>
      <c r="O161" s="473"/>
      <c r="P161" s="473"/>
      <c r="Q161" s="473"/>
      <c r="R161" s="473"/>
      <c r="S161" s="473"/>
      <c r="T161" s="473"/>
    </row>
    <row r="162" spans="1:20" ht="12.75">
      <c r="A162" s="473"/>
      <c r="B162" s="473"/>
      <c r="C162" s="473"/>
      <c r="D162" s="473"/>
      <c r="E162" s="473"/>
      <c r="F162" s="473"/>
      <c r="G162" s="473"/>
      <c r="H162" s="473"/>
      <c r="I162" s="473"/>
      <c r="J162" s="473"/>
      <c r="K162" s="473"/>
      <c r="L162" s="473"/>
      <c r="M162" s="473"/>
      <c r="N162" s="473"/>
      <c r="O162" s="473"/>
      <c r="P162" s="473"/>
      <c r="Q162" s="473"/>
      <c r="R162" s="473"/>
      <c r="S162" s="473"/>
      <c r="T162" s="473"/>
    </row>
    <row r="163" spans="1:20" ht="12.75">
      <c r="A163" s="473"/>
      <c r="B163" s="473"/>
      <c r="C163" s="473"/>
      <c r="D163" s="473"/>
      <c r="E163" s="473"/>
      <c r="F163" s="473"/>
      <c r="G163" s="473"/>
      <c r="H163" s="473"/>
      <c r="I163" s="473"/>
      <c r="J163" s="473"/>
      <c r="K163" s="473"/>
      <c r="L163" s="473"/>
      <c r="M163" s="473"/>
      <c r="N163" s="473"/>
      <c r="O163" s="473"/>
      <c r="P163" s="473"/>
      <c r="Q163" s="473"/>
      <c r="R163" s="473"/>
      <c r="S163" s="473"/>
      <c r="T163" s="473"/>
    </row>
    <row r="164" spans="1:20" ht="12.75">
      <c r="A164" s="473"/>
      <c r="B164" s="473"/>
      <c r="C164" s="473"/>
      <c r="D164" s="473"/>
      <c r="E164" s="473"/>
      <c r="F164" s="473"/>
      <c r="G164" s="473"/>
      <c r="H164" s="473"/>
      <c r="I164" s="473"/>
      <c r="J164" s="473"/>
      <c r="K164" s="473"/>
      <c r="L164" s="473"/>
      <c r="M164" s="473"/>
      <c r="N164" s="473"/>
      <c r="O164" s="473"/>
      <c r="P164" s="473"/>
      <c r="Q164" s="473"/>
      <c r="R164" s="473"/>
      <c r="S164" s="473"/>
      <c r="T164" s="473"/>
    </row>
    <row r="165" spans="1:20" ht="12.75">
      <c r="A165" s="473"/>
      <c r="B165" s="473"/>
      <c r="C165" s="473"/>
      <c r="D165" s="473"/>
      <c r="E165" s="473"/>
      <c r="F165" s="473"/>
      <c r="G165" s="473"/>
      <c r="H165" s="473"/>
      <c r="I165" s="473"/>
      <c r="J165" s="473"/>
      <c r="K165" s="473"/>
      <c r="L165" s="473"/>
      <c r="M165" s="473"/>
      <c r="N165" s="473"/>
      <c r="O165" s="473"/>
      <c r="P165" s="473"/>
      <c r="Q165" s="473"/>
      <c r="R165" s="473"/>
      <c r="S165" s="473"/>
      <c r="T165" s="473"/>
    </row>
    <row r="166" spans="1:20" ht="12.75">
      <c r="A166" s="473"/>
      <c r="B166" s="473"/>
      <c r="C166" s="473"/>
      <c r="D166" s="473"/>
      <c r="E166" s="473"/>
      <c r="F166" s="473"/>
      <c r="G166" s="473"/>
      <c r="H166" s="473"/>
      <c r="I166" s="473"/>
      <c r="J166" s="473"/>
      <c r="K166" s="473"/>
      <c r="L166" s="473"/>
      <c r="M166" s="473"/>
      <c r="N166" s="473"/>
      <c r="O166" s="473"/>
      <c r="P166" s="473"/>
      <c r="Q166" s="473"/>
      <c r="R166" s="473"/>
      <c r="S166" s="473"/>
      <c r="T166" s="473"/>
    </row>
    <row r="167" spans="1:20" ht="12.75">
      <c r="A167" s="473"/>
      <c r="B167" s="473"/>
      <c r="C167" s="473"/>
      <c r="D167" s="473"/>
      <c r="E167" s="473"/>
      <c r="F167" s="473"/>
      <c r="G167" s="473"/>
      <c r="H167" s="473"/>
      <c r="I167" s="473"/>
      <c r="J167" s="473"/>
      <c r="K167" s="473"/>
      <c r="L167" s="473"/>
      <c r="M167" s="473"/>
      <c r="N167" s="473"/>
      <c r="O167" s="473"/>
      <c r="P167" s="473"/>
      <c r="Q167" s="473"/>
      <c r="R167" s="473"/>
      <c r="S167" s="473"/>
      <c r="T167" s="473"/>
    </row>
    <row r="168" spans="1:20" ht="12.75">
      <c r="A168" s="473"/>
      <c r="B168" s="473"/>
      <c r="C168" s="473"/>
      <c r="D168" s="473"/>
      <c r="E168" s="473"/>
      <c r="F168" s="473"/>
      <c r="G168" s="473"/>
      <c r="H168" s="473"/>
      <c r="I168" s="473"/>
      <c r="J168" s="473"/>
      <c r="K168" s="473"/>
      <c r="L168" s="473"/>
      <c r="M168" s="473"/>
      <c r="N168" s="473"/>
      <c r="O168" s="473"/>
      <c r="P168" s="473"/>
      <c r="Q168" s="473"/>
      <c r="R168" s="473"/>
      <c r="S168" s="473"/>
      <c r="T168" s="473"/>
    </row>
    <row r="169" spans="1:20" ht="12.75">
      <c r="A169" s="473"/>
      <c r="B169" s="473"/>
      <c r="C169" s="473"/>
      <c r="D169" s="473"/>
      <c r="E169" s="473"/>
      <c r="F169" s="473"/>
      <c r="G169" s="473"/>
      <c r="H169" s="473"/>
      <c r="I169" s="473"/>
      <c r="J169" s="473"/>
      <c r="K169" s="473"/>
      <c r="L169" s="473"/>
      <c r="M169" s="473"/>
      <c r="N169" s="473"/>
      <c r="O169" s="473"/>
      <c r="P169" s="473"/>
      <c r="Q169" s="473"/>
      <c r="R169" s="473"/>
      <c r="S169" s="473"/>
      <c r="T169" s="473"/>
    </row>
    <row r="170" spans="1:20" ht="12.75">
      <c r="A170" s="473"/>
      <c r="B170" s="473"/>
      <c r="C170" s="473"/>
      <c r="D170" s="473"/>
      <c r="E170" s="473"/>
      <c r="F170" s="473"/>
      <c r="G170" s="473"/>
      <c r="H170" s="473"/>
      <c r="I170" s="473"/>
      <c r="J170" s="473"/>
      <c r="K170" s="473"/>
      <c r="L170" s="473"/>
      <c r="M170" s="473"/>
      <c r="N170" s="473"/>
      <c r="O170" s="473"/>
      <c r="P170" s="473"/>
      <c r="Q170" s="473"/>
      <c r="R170" s="473"/>
      <c r="S170" s="473"/>
      <c r="T170" s="473"/>
    </row>
    <row r="171" spans="1:20" ht="12.75">
      <c r="A171" s="473"/>
      <c r="B171" s="473"/>
      <c r="C171" s="473"/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473"/>
      <c r="O171" s="473"/>
      <c r="P171" s="473"/>
      <c r="Q171" s="473"/>
      <c r="R171" s="473"/>
      <c r="S171" s="473"/>
      <c r="T171" s="473"/>
    </row>
    <row r="172" spans="1:20" ht="12.75">
      <c r="A172" s="473"/>
      <c r="B172" s="473"/>
      <c r="C172" s="473"/>
      <c r="D172" s="473"/>
      <c r="E172" s="473"/>
      <c r="F172" s="473"/>
      <c r="G172" s="473"/>
      <c r="H172" s="473"/>
      <c r="I172" s="473"/>
      <c r="J172" s="473"/>
      <c r="K172" s="473"/>
      <c r="L172" s="473"/>
      <c r="M172" s="473"/>
      <c r="N172" s="473"/>
      <c r="O172" s="473"/>
      <c r="P172" s="473"/>
      <c r="Q172" s="473"/>
      <c r="R172" s="473"/>
      <c r="S172" s="473"/>
      <c r="T172" s="473"/>
    </row>
    <row r="173" spans="1:20" ht="12.75">
      <c r="A173" s="473"/>
      <c r="B173" s="473"/>
      <c r="C173" s="473"/>
      <c r="D173" s="473"/>
      <c r="E173" s="473"/>
      <c r="F173" s="473"/>
      <c r="G173" s="473"/>
      <c r="H173" s="473"/>
      <c r="I173" s="473"/>
      <c r="J173" s="473"/>
      <c r="K173" s="473"/>
      <c r="L173" s="473"/>
      <c r="M173" s="473"/>
      <c r="N173" s="473"/>
      <c r="O173" s="473"/>
      <c r="P173" s="473"/>
      <c r="Q173" s="473"/>
      <c r="R173" s="473"/>
      <c r="S173" s="473"/>
      <c r="T173" s="473"/>
    </row>
    <row r="174" spans="1:20" ht="12.75">
      <c r="A174" s="473"/>
      <c r="B174" s="473"/>
      <c r="C174" s="473"/>
      <c r="D174" s="473"/>
      <c r="E174" s="473"/>
      <c r="F174" s="473"/>
      <c r="G174" s="473"/>
      <c r="H174" s="473"/>
      <c r="I174" s="473"/>
      <c r="J174" s="473"/>
      <c r="K174" s="473"/>
      <c r="L174" s="473"/>
      <c r="M174" s="473"/>
      <c r="N174" s="473"/>
      <c r="O174" s="473"/>
      <c r="P174" s="473"/>
      <c r="Q174" s="473"/>
      <c r="R174" s="473"/>
      <c r="S174" s="473"/>
      <c r="T174" s="473"/>
    </row>
    <row r="175" spans="1:20" ht="12.75">
      <c r="A175" s="473"/>
      <c r="B175" s="473"/>
      <c r="C175" s="473"/>
      <c r="D175" s="473"/>
      <c r="E175" s="473"/>
      <c r="F175" s="473"/>
      <c r="G175" s="473"/>
      <c r="H175" s="473"/>
      <c r="I175" s="473"/>
      <c r="J175" s="473"/>
      <c r="K175" s="473"/>
      <c r="L175" s="473"/>
      <c r="M175" s="473"/>
      <c r="N175" s="473"/>
      <c r="O175" s="473"/>
      <c r="P175" s="473"/>
      <c r="Q175" s="473"/>
      <c r="R175" s="473"/>
      <c r="S175" s="473"/>
      <c r="T175" s="473"/>
    </row>
    <row r="176" spans="1:20" ht="12.75">
      <c r="A176" s="473"/>
      <c r="B176" s="473"/>
      <c r="C176" s="473"/>
      <c r="D176" s="473"/>
      <c r="E176" s="473"/>
      <c r="F176" s="473"/>
      <c r="G176" s="473"/>
      <c r="H176" s="473"/>
      <c r="I176" s="473"/>
      <c r="J176" s="473"/>
      <c r="K176" s="473"/>
      <c r="L176" s="473"/>
      <c r="M176" s="473"/>
      <c r="N176" s="473"/>
      <c r="O176" s="473"/>
      <c r="P176" s="473"/>
      <c r="Q176" s="473"/>
      <c r="R176" s="473"/>
      <c r="S176" s="473"/>
      <c r="T176" s="473"/>
    </row>
    <row r="177" spans="1:20" ht="12.75">
      <c r="A177" s="473"/>
      <c r="B177" s="473"/>
      <c r="C177" s="473"/>
      <c r="D177" s="473"/>
      <c r="E177" s="473"/>
      <c r="F177" s="473"/>
      <c r="G177" s="473"/>
      <c r="H177" s="473"/>
      <c r="I177" s="473"/>
      <c r="J177" s="473"/>
      <c r="K177" s="473"/>
      <c r="L177" s="473"/>
      <c r="M177" s="473"/>
      <c r="N177" s="473"/>
      <c r="O177" s="473"/>
      <c r="P177" s="473"/>
      <c r="Q177" s="473"/>
      <c r="R177" s="473"/>
      <c r="S177" s="473"/>
      <c r="T177" s="473"/>
    </row>
    <row r="178" spans="1:20" ht="12.75">
      <c r="A178" s="473"/>
      <c r="B178" s="473"/>
      <c r="C178" s="473"/>
      <c r="D178" s="473"/>
      <c r="E178" s="473"/>
      <c r="F178" s="473"/>
      <c r="G178" s="473"/>
      <c r="H178" s="473"/>
      <c r="I178" s="473"/>
      <c r="J178" s="473"/>
      <c r="K178" s="473"/>
      <c r="L178" s="473"/>
      <c r="M178" s="473"/>
      <c r="N178" s="473"/>
      <c r="O178" s="473"/>
      <c r="P178" s="473"/>
      <c r="Q178" s="473"/>
      <c r="R178" s="473"/>
      <c r="S178" s="473"/>
      <c r="T178" s="473"/>
    </row>
    <row r="179" spans="1:20" ht="12.75">
      <c r="A179" s="473"/>
      <c r="B179" s="473"/>
      <c r="C179" s="473"/>
      <c r="D179" s="473"/>
      <c r="E179" s="473"/>
      <c r="F179" s="473"/>
      <c r="G179" s="473"/>
      <c r="H179" s="473"/>
      <c r="I179" s="473"/>
      <c r="J179" s="473"/>
      <c r="K179" s="473"/>
      <c r="L179" s="473"/>
      <c r="M179" s="473"/>
      <c r="N179" s="473"/>
      <c r="O179" s="473"/>
      <c r="P179" s="473"/>
      <c r="Q179" s="473"/>
      <c r="R179" s="473"/>
      <c r="S179" s="473"/>
      <c r="T179" s="473"/>
    </row>
    <row r="180" spans="1:20" ht="12.75">
      <c r="A180" s="473"/>
      <c r="B180" s="473"/>
      <c r="C180" s="473"/>
      <c r="D180" s="473"/>
      <c r="E180" s="473"/>
      <c r="F180" s="473"/>
      <c r="G180" s="473"/>
      <c r="H180" s="473"/>
      <c r="I180" s="473"/>
      <c r="J180" s="473"/>
      <c r="K180" s="473"/>
      <c r="L180" s="473"/>
      <c r="M180" s="473"/>
      <c r="N180" s="473"/>
      <c r="O180" s="473"/>
      <c r="P180" s="473"/>
      <c r="Q180" s="473"/>
      <c r="R180" s="473"/>
      <c r="S180" s="473"/>
      <c r="T180" s="473"/>
    </row>
    <row r="181" spans="1:20" ht="12.75">
      <c r="A181" s="473"/>
      <c r="B181" s="473"/>
      <c r="C181" s="473"/>
      <c r="D181" s="473"/>
      <c r="E181" s="473"/>
      <c r="F181" s="473"/>
      <c r="G181" s="473"/>
      <c r="H181" s="473"/>
      <c r="I181" s="473"/>
      <c r="J181" s="473"/>
      <c r="K181" s="473"/>
      <c r="L181" s="473"/>
      <c r="M181" s="473"/>
      <c r="N181" s="473"/>
      <c r="O181" s="473"/>
      <c r="P181" s="473"/>
      <c r="Q181" s="473"/>
      <c r="R181" s="473"/>
      <c r="S181" s="473"/>
      <c r="T181" s="473"/>
    </row>
    <row r="182" spans="1:20" ht="12.75">
      <c r="A182" s="473"/>
      <c r="B182" s="473"/>
      <c r="C182" s="473"/>
      <c r="D182" s="473"/>
      <c r="E182" s="473"/>
      <c r="F182" s="473"/>
      <c r="G182" s="473"/>
      <c r="H182" s="473"/>
      <c r="I182" s="473"/>
      <c r="J182" s="473"/>
      <c r="K182" s="473"/>
      <c r="L182" s="473"/>
      <c r="M182" s="473"/>
      <c r="N182" s="473"/>
      <c r="O182" s="473"/>
      <c r="P182" s="473"/>
      <c r="Q182" s="473"/>
      <c r="R182" s="473"/>
      <c r="S182" s="473"/>
      <c r="T182" s="473"/>
    </row>
    <row r="183" spans="1:20" ht="12.75">
      <c r="A183" s="473"/>
      <c r="B183" s="473"/>
      <c r="C183" s="473"/>
      <c r="D183" s="473"/>
      <c r="E183" s="473"/>
      <c r="F183" s="473"/>
      <c r="G183" s="473"/>
      <c r="H183" s="473"/>
      <c r="I183" s="473"/>
      <c r="J183" s="473"/>
      <c r="K183" s="473"/>
      <c r="L183" s="473"/>
      <c r="M183" s="473"/>
      <c r="N183" s="473"/>
      <c r="O183" s="473"/>
      <c r="P183" s="473"/>
      <c r="Q183" s="473"/>
      <c r="R183" s="473"/>
      <c r="S183" s="473"/>
      <c r="T183" s="473"/>
    </row>
    <row r="184" spans="1:20" ht="12.75">
      <c r="A184" s="473"/>
      <c r="B184" s="473"/>
      <c r="C184" s="473"/>
      <c r="D184" s="473"/>
      <c r="E184" s="473"/>
      <c r="F184" s="473"/>
      <c r="G184" s="473"/>
      <c r="H184" s="473"/>
      <c r="I184" s="473"/>
      <c r="J184" s="473"/>
      <c r="K184" s="473"/>
      <c r="L184" s="473"/>
      <c r="M184" s="473"/>
      <c r="N184" s="473"/>
      <c r="O184" s="473"/>
      <c r="P184" s="473"/>
      <c r="Q184" s="473"/>
      <c r="R184" s="473"/>
      <c r="S184" s="473"/>
      <c r="T184" s="473"/>
    </row>
    <row r="185" spans="1:20" ht="12.75">
      <c r="A185" s="473"/>
      <c r="B185" s="473"/>
      <c r="C185" s="473"/>
      <c r="D185" s="473"/>
      <c r="E185" s="473"/>
      <c r="F185" s="473"/>
      <c r="G185" s="473"/>
      <c r="H185" s="473"/>
      <c r="I185" s="473"/>
      <c r="J185" s="473"/>
      <c r="K185" s="473"/>
      <c r="L185" s="473"/>
      <c r="M185" s="473"/>
      <c r="N185" s="473"/>
      <c r="O185" s="473"/>
      <c r="P185" s="473"/>
      <c r="Q185" s="473"/>
      <c r="R185" s="473"/>
      <c r="S185" s="473"/>
      <c r="T185" s="473"/>
    </row>
    <row r="186" spans="1:20" ht="12.75">
      <c r="A186" s="473"/>
      <c r="B186" s="473"/>
      <c r="C186" s="473"/>
      <c r="D186" s="473"/>
      <c r="E186" s="473"/>
      <c r="F186" s="473"/>
      <c r="G186" s="473"/>
      <c r="H186" s="473"/>
      <c r="I186" s="473"/>
      <c r="J186" s="473"/>
      <c r="K186" s="473"/>
      <c r="L186" s="473"/>
      <c r="M186" s="473"/>
      <c r="N186" s="473"/>
      <c r="O186" s="473"/>
      <c r="P186" s="473"/>
      <c r="Q186" s="473"/>
      <c r="R186" s="473"/>
      <c r="S186" s="473"/>
      <c r="T186" s="473"/>
    </row>
    <row r="187" spans="1:20" ht="12.75">
      <c r="A187" s="473"/>
      <c r="B187" s="473"/>
      <c r="C187" s="473"/>
      <c r="D187" s="473"/>
      <c r="E187" s="473"/>
      <c r="F187" s="473"/>
      <c r="G187" s="473"/>
      <c r="H187" s="473"/>
      <c r="I187" s="473"/>
      <c r="J187" s="473"/>
      <c r="K187" s="473"/>
      <c r="L187" s="473"/>
      <c r="M187" s="473"/>
      <c r="N187" s="473"/>
      <c r="O187" s="473"/>
      <c r="P187" s="473"/>
      <c r="Q187" s="473"/>
      <c r="R187" s="473"/>
      <c r="S187" s="473"/>
      <c r="T187" s="473"/>
    </row>
    <row r="188" spans="1:20" ht="12.75">
      <c r="A188" s="473"/>
      <c r="B188" s="473"/>
      <c r="C188" s="473"/>
      <c r="D188" s="473"/>
      <c r="E188" s="473"/>
      <c r="F188" s="473"/>
      <c r="G188" s="473"/>
      <c r="H188" s="473"/>
      <c r="I188" s="473"/>
      <c r="J188" s="473"/>
      <c r="K188" s="473"/>
      <c r="L188" s="473"/>
      <c r="M188" s="473"/>
      <c r="N188" s="473"/>
      <c r="O188" s="473"/>
      <c r="P188" s="473"/>
      <c r="Q188" s="473"/>
      <c r="R188" s="473"/>
      <c r="S188" s="473"/>
      <c r="T188" s="473"/>
    </row>
    <row r="189" spans="1:20" ht="12.75">
      <c r="A189" s="473"/>
      <c r="B189" s="473"/>
      <c r="C189" s="473"/>
      <c r="D189" s="473"/>
      <c r="E189" s="473"/>
      <c r="F189" s="473"/>
      <c r="G189" s="473"/>
      <c r="H189" s="473"/>
      <c r="I189" s="473"/>
      <c r="J189" s="473"/>
      <c r="K189" s="473"/>
      <c r="L189" s="473"/>
      <c r="M189" s="473"/>
      <c r="N189" s="473"/>
      <c r="O189" s="473"/>
      <c r="P189" s="473"/>
      <c r="Q189" s="473"/>
      <c r="R189" s="473"/>
      <c r="S189" s="473"/>
      <c r="T189" s="473"/>
    </row>
    <row r="190" spans="1:20" ht="12.75">
      <c r="A190" s="473"/>
      <c r="B190" s="473"/>
      <c r="C190" s="473"/>
      <c r="D190" s="473"/>
      <c r="E190" s="473"/>
      <c r="F190" s="473"/>
      <c r="G190" s="473"/>
      <c r="H190" s="473"/>
      <c r="I190" s="473"/>
      <c r="J190" s="473"/>
      <c r="K190" s="473"/>
      <c r="L190" s="473"/>
      <c r="M190" s="473"/>
      <c r="N190" s="473"/>
      <c r="O190" s="473"/>
      <c r="P190" s="473"/>
      <c r="Q190" s="473"/>
      <c r="R190" s="473"/>
      <c r="S190" s="473"/>
      <c r="T190" s="473"/>
    </row>
    <row r="191" spans="1:20" ht="12.75">
      <c r="A191" s="473"/>
      <c r="B191" s="473"/>
      <c r="C191" s="473"/>
      <c r="D191" s="473"/>
      <c r="E191" s="473"/>
      <c r="F191" s="473"/>
      <c r="G191" s="473"/>
      <c r="H191" s="473"/>
      <c r="I191" s="473"/>
      <c r="J191" s="473"/>
      <c r="K191" s="473"/>
      <c r="L191" s="473"/>
      <c r="M191" s="473"/>
      <c r="N191" s="473"/>
      <c r="O191" s="473"/>
      <c r="P191" s="473"/>
      <c r="Q191" s="473"/>
      <c r="R191" s="473"/>
      <c r="S191" s="473"/>
      <c r="T191" s="473"/>
    </row>
    <row r="192" spans="1:20" ht="12.75">
      <c r="A192" s="473"/>
      <c r="B192" s="473"/>
      <c r="C192" s="473"/>
      <c r="D192" s="473"/>
      <c r="E192" s="473"/>
      <c r="F192" s="473"/>
      <c r="G192" s="473"/>
      <c r="H192" s="473"/>
      <c r="I192" s="473"/>
      <c r="J192" s="473"/>
      <c r="K192" s="473"/>
      <c r="L192" s="473"/>
      <c r="M192" s="473"/>
      <c r="N192" s="473"/>
      <c r="O192" s="473"/>
      <c r="P192" s="473"/>
      <c r="Q192" s="473"/>
      <c r="R192" s="473"/>
      <c r="S192" s="473"/>
      <c r="T192" s="473"/>
    </row>
    <row r="193" spans="1:20" ht="12.75">
      <c r="A193" s="473"/>
      <c r="B193" s="473"/>
      <c r="C193" s="473"/>
      <c r="D193" s="473"/>
      <c r="E193" s="473"/>
      <c r="F193" s="473"/>
      <c r="G193" s="473"/>
      <c r="H193" s="473"/>
      <c r="I193" s="473"/>
      <c r="J193" s="473"/>
      <c r="K193" s="473"/>
      <c r="L193" s="473"/>
      <c r="M193" s="473"/>
      <c r="N193" s="473"/>
      <c r="O193" s="473"/>
      <c r="P193" s="473"/>
      <c r="Q193" s="473"/>
      <c r="R193" s="473"/>
      <c r="S193" s="473"/>
      <c r="T193" s="473"/>
    </row>
    <row r="194" spans="1:20" ht="12.75">
      <c r="A194" s="473"/>
      <c r="B194" s="473"/>
      <c r="C194" s="473"/>
      <c r="D194" s="473"/>
      <c r="E194" s="473"/>
      <c r="F194" s="473"/>
      <c r="G194" s="473"/>
      <c r="H194" s="473"/>
      <c r="I194" s="473"/>
      <c r="J194" s="473"/>
      <c r="K194" s="473"/>
      <c r="L194" s="473"/>
      <c r="M194" s="473"/>
      <c r="N194" s="473"/>
      <c r="O194" s="473"/>
      <c r="P194" s="473"/>
      <c r="Q194" s="473"/>
      <c r="R194" s="473"/>
      <c r="S194" s="473"/>
      <c r="T194" s="473"/>
    </row>
    <row r="195" spans="1:20" ht="12.75">
      <c r="A195" s="473"/>
      <c r="B195" s="473"/>
      <c r="C195" s="473"/>
      <c r="D195" s="473"/>
      <c r="E195" s="473"/>
      <c r="F195" s="473"/>
      <c r="G195" s="473"/>
      <c r="H195" s="473"/>
      <c r="I195" s="473"/>
      <c r="J195" s="473"/>
      <c r="K195" s="473"/>
      <c r="L195" s="473"/>
      <c r="M195" s="473"/>
      <c r="N195" s="473"/>
      <c r="O195" s="473"/>
      <c r="P195" s="473"/>
      <c r="Q195" s="473"/>
      <c r="R195" s="473"/>
      <c r="S195" s="473"/>
      <c r="T195" s="473"/>
    </row>
    <row r="196" spans="1:20" ht="12.75">
      <c r="A196" s="473"/>
      <c r="B196" s="473"/>
      <c r="C196" s="473"/>
      <c r="D196" s="473"/>
      <c r="E196" s="473"/>
      <c r="F196" s="473"/>
      <c r="G196" s="473"/>
      <c r="H196" s="473"/>
      <c r="I196" s="473"/>
      <c r="J196" s="473"/>
      <c r="K196" s="473"/>
      <c r="L196" s="473"/>
      <c r="M196" s="473"/>
      <c r="N196" s="473"/>
      <c r="O196" s="473"/>
      <c r="P196" s="473"/>
      <c r="Q196" s="473"/>
      <c r="R196" s="473"/>
      <c r="S196" s="473"/>
      <c r="T196" s="473"/>
    </row>
    <row r="197" spans="1:20" ht="12.75">
      <c r="A197" s="473"/>
      <c r="B197" s="473"/>
      <c r="C197" s="473"/>
      <c r="D197" s="473"/>
      <c r="E197" s="473"/>
      <c r="F197" s="473"/>
      <c r="G197" s="473"/>
      <c r="H197" s="473"/>
      <c r="I197" s="473"/>
      <c r="J197" s="473"/>
      <c r="K197" s="473"/>
      <c r="L197" s="473"/>
      <c r="M197" s="473"/>
      <c r="N197" s="473"/>
      <c r="O197" s="473"/>
      <c r="P197" s="473"/>
      <c r="Q197" s="473"/>
      <c r="R197" s="473"/>
      <c r="S197" s="473"/>
      <c r="T197" s="473"/>
    </row>
    <row r="198" spans="1:20" ht="12.75">
      <c r="A198" s="473"/>
      <c r="B198" s="473"/>
      <c r="C198" s="473"/>
      <c r="D198" s="473"/>
      <c r="E198" s="473"/>
      <c r="F198" s="473"/>
      <c r="G198" s="473"/>
      <c r="H198" s="473"/>
      <c r="I198" s="473"/>
      <c r="J198" s="473"/>
      <c r="K198" s="473"/>
      <c r="L198" s="473"/>
      <c r="M198" s="473"/>
      <c r="N198" s="473"/>
      <c r="O198" s="473"/>
      <c r="P198" s="473"/>
      <c r="Q198" s="473"/>
      <c r="R198" s="473"/>
      <c r="S198" s="473"/>
      <c r="T198" s="473"/>
    </row>
    <row r="199" spans="1:20" ht="12.75">
      <c r="A199" s="473"/>
      <c r="B199" s="473"/>
      <c r="C199" s="473"/>
      <c r="D199" s="473"/>
      <c r="E199" s="473"/>
      <c r="F199" s="473"/>
      <c r="G199" s="473"/>
      <c r="H199" s="473"/>
      <c r="I199" s="473"/>
      <c r="J199" s="473"/>
      <c r="K199" s="473"/>
      <c r="L199" s="473"/>
      <c r="M199" s="473"/>
      <c r="N199" s="473"/>
      <c r="O199" s="473"/>
      <c r="P199" s="473"/>
      <c r="Q199" s="473"/>
      <c r="R199" s="473"/>
      <c r="S199" s="473"/>
      <c r="T199" s="473"/>
    </row>
    <row r="200" spans="1:20" ht="12.75">
      <c r="A200" s="473"/>
      <c r="B200" s="473"/>
      <c r="C200" s="473"/>
      <c r="D200" s="473"/>
      <c r="E200" s="473"/>
      <c r="F200" s="473"/>
      <c r="G200" s="473"/>
      <c r="H200" s="473"/>
      <c r="I200" s="473"/>
      <c r="J200" s="473"/>
      <c r="K200" s="473"/>
      <c r="L200" s="473"/>
      <c r="M200" s="473"/>
      <c r="N200" s="473"/>
      <c r="O200" s="473"/>
      <c r="P200" s="473"/>
      <c r="Q200" s="473"/>
      <c r="R200" s="473"/>
      <c r="S200" s="473"/>
      <c r="T200" s="473"/>
    </row>
    <row r="201" spans="1:20" ht="12.75">
      <c r="A201" s="473"/>
      <c r="B201" s="473"/>
      <c r="C201" s="473"/>
      <c r="D201" s="473"/>
      <c r="E201" s="473"/>
      <c r="F201" s="473"/>
      <c r="G201" s="473"/>
      <c r="H201" s="473"/>
      <c r="I201" s="473"/>
      <c r="J201" s="473"/>
      <c r="K201" s="473"/>
      <c r="L201" s="473"/>
      <c r="M201" s="473"/>
      <c r="N201" s="473"/>
      <c r="O201" s="473"/>
      <c r="P201" s="473"/>
      <c r="Q201" s="473"/>
      <c r="R201" s="473"/>
      <c r="S201" s="473"/>
      <c r="T201" s="473"/>
    </row>
    <row r="202" spans="1:20" ht="12.75">
      <c r="A202" s="473"/>
      <c r="B202" s="473"/>
      <c r="C202" s="473"/>
      <c r="D202" s="473"/>
      <c r="E202" s="473"/>
      <c r="F202" s="473"/>
      <c r="G202" s="473"/>
      <c r="H202" s="473"/>
      <c r="I202" s="473"/>
      <c r="J202" s="473"/>
      <c r="K202" s="473"/>
      <c r="L202" s="473"/>
      <c r="M202" s="473"/>
      <c r="N202" s="473"/>
      <c r="O202" s="473"/>
      <c r="P202" s="473"/>
      <c r="Q202" s="473"/>
      <c r="R202" s="473"/>
      <c r="S202" s="473"/>
      <c r="T202" s="473"/>
    </row>
    <row r="203" spans="1:20" ht="12.75">
      <c r="A203" s="473"/>
      <c r="B203" s="473"/>
      <c r="C203" s="473"/>
      <c r="D203" s="473"/>
      <c r="E203" s="473"/>
      <c r="F203" s="473"/>
      <c r="G203" s="473"/>
      <c r="H203" s="473"/>
      <c r="I203" s="473"/>
      <c r="J203" s="473"/>
      <c r="K203" s="473"/>
      <c r="L203" s="473"/>
      <c r="M203" s="473"/>
      <c r="N203" s="473"/>
      <c r="O203" s="473"/>
      <c r="P203" s="473"/>
      <c r="Q203" s="473"/>
      <c r="R203" s="473"/>
      <c r="S203" s="473"/>
      <c r="T203" s="473"/>
    </row>
    <row r="204" spans="1:20" ht="12.75">
      <c r="A204" s="473"/>
      <c r="B204" s="473"/>
      <c r="C204" s="473"/>
      <c r="D204" s="473"/>
      <c r="E204" s="473"/>
      <c r="F204" s="473"/>
      <c r="G204" s="473"/>
      <c r="H204" s="473"/>
      <c r="I204" s="473"/>
      <c r="J204" s="473"/>
      <c r="K204" s="473"/>
      <c r="L204" s="473"/>
      <c r="M204" s="473"/>
      <c r="N204" s="473"/>
      <c r="O204" s="473"/>
      <c r="P204" s="473"/>
      <c r="Q204" s="473"/>
      <c r="R204" s="473"/>
      <c r="S204" s="473"/>
      <c r="T204" s="473"/>
    </row>
    <row r="205" spans="1:20" ht="12.75">
      <c r="A205" s="473"/>
      <c r="B205" s="473"/>
      <c r="C205" s="473"/>
      <c r="D205" s="473"/>
      <c r="E205" s="473"/>
      <c r="F205" s="473"/>
      <c r="G205" s="473"/>
      <c r="H205" s="473"/>
      <c r="I205" s="473"/>
      <c r="J205" s="473"/>
      <c r="K205" s="473"/>
      <c r="L205" s="473"/>
      <c r="M205" s="473"/>
      <c r="N205" s="473"/>
      <c r="O205" s="473"/>
      <c r="P205" s="473"/>
      <c r="Q205" s="473"/>
      <c r="R205" s="473"/>
      <c r="S205" s="473"/>
      <c r="T205" s="473"/>
    </row>
    <row r="206" spans="1:20" ht="12.75">
      <c r="A206" s="473"/>
      <c r="B206" s="473"/>
      <c r="C206" s="473"/>
      <c r="D206" s="473"/>
      <c r="E206" s="473"/>
      <c r="F206" s="473"/>
      <c r="G206" s="473"/>
      <c r="H206" s="473"/>
      <c r="I206" s="473"/>
      <c r="J206" s="473"/>
      <c r="K206" s="473"/>
      <c r="L206" s="473"/>
      <c r="M206" s="473"/>
      <c r="N206" s="473"/>
      <c r="O206" s="473"/>
      <c r="P206" s="473"/>
      <c r="Q206" s="473"/>
      <c r="R206" s="473"/>
      <c r="S206" s="473"/>
      <c r="T206" s="473"/>
    </row>
    <row r="207" spans="1:20" ht="12.75">
      <c r="A207" s="473"/>
      <c r="B207" s="473"/>
      <c r="C207" s="473"/>
      <c r="D207" s="473"/>
      <c r="E207" s="473"/>
      <c r="F207" s="473"/>
      <c r="G207" s="473"/>
      <c r="H207" s="473"/>
      <c r="I207" s="473"/>
      <c r="J207" s="473"/>
      <c r="K207" s="473"/>
      <c r="L207" s="473"/>
      <c r="M207" s="473"/>
      <c r="N207" s="473"/>
      <c r="O207" s="473"/>
      <c r="P207" s="473"/>
      <c r="Q207" s="473"/>
      <c r="R207" s="473"/>
      <c r="S207" s="473"/>
      <c r="T207" s="473"/>
    </row>
    <row r="208" spans="1:20" ht="12.75">
      <c r="A208" s="473"/>
      <c r="B208" s="473"/>
      <c r="C208" s="473"/>
      <c r="D208" s="473"/>
      <c r="E208" s="473"/>
      <c r="F208" s="473"/>
      <c r="G208" s="473"/>
      <c r="H208" s="473"/>
      <c r="I208" s="473"/>
      <c r="J208" s="473"/>
      <c r="K208" s="473"/>
      <c r="L208" s="473"/>
      <c r="M208" s="473"/>
      <c r="N208" s="473"/>
      <c r="O208" s="473"/>
      <c r="P208" s="473"/>
      <c r="Q208" s="473"/>
      <c r="R208" s="473"/>
      <c r="S208" s="473"/>
      <c r="T208" s="473"/>
    </row>
    <row r="209" spans="1:20" ht="12.75">
      <c r="A209" s="473"/>
      <c r="B209" s="473"/>
      <c r="C209" s="473"/>
      <c r="D209" s="473"/>
      <c r="E209" s="473"/>
      <c r="F209" s="473"/>
      <c r="G209" s="473"/>
      <c r="H209" s="473"/>
      <c r="I209" s="473"/>
      <c r="J209" s="473"/>
      <c r="K209" s="473"/>
      <c r="L209" s="473"/>
      <c r="M209" s="473"/>
      <c r="N209" s="473"/>
      <c r="O209" s="473"/>
      <c r="P209" s="473"/>
      <c r="Q209" s="473"/>
      <c r="R209" s="473"/>
      <c r="S209" s="473"/>
      <c r="T209" s="473"/>
    </row>
    <row r="210" spans="1:20" ht="12.75">
      <c r="A210" s="473"/>
      <c r="B210" s="473"/>
      <c r="C210" s="473"/>
      <c r="D210" s="473"/>
      <c r="E210" s="473"/>
      <c r="F210" s="473"/>
      <c r="G210" s="473"/>
      <c r="H210" s="473"/>
      <c r="I210" s="473"/>
      <c r="J210" s="473"/>
      <c r="K210" s="473"/>
      <c r="L210" s="473"/>
      <c r="M210" s="473"/>
      <c r="N210" s="473"/>
      <c r="O210" s="473"/>
      <c r="P210" s="473"/>
      <c r="Q210" s="473"/>
      <c r="R210" s="473"/>
      <c r="S210" s="473"/>
      <c r="T210" s="473"/>
    </row>
    <row r="211" spans="1:20" ht="12.75">
      <c r="A211" s="473"/>
      <c r="B211" s="473"/>
      <c r="C211" s="473"/>
      <c r="D211" s="473"/>
      <c r="E211" s="473"/>
      <c r="F211" s="473"/>
      <c r="G211" s="473"/>
      <c r="H211" s="473"/>
      <c r="I211" s="473"/>
      <c r="J211" s="473"/>
      <c r="K211" s="473"/>
      <c r="L211" s="473"/>
      <c r="M211" s="473"/>
      <c r="N211" s="473"/>
      <c r="O211" s="473"/>
      <c r="P211" s="473"/>
      <c r="Q211" s="473"/>
      <c r="R211" s="473"/>
      <c r="S211" s="473"/>
      <c r="T211" s="473"/>
    </row>
    <row r="212" spans="1:20" ht="12.75">
      <c r="A212" s="473"/>
      <c r="B212" s="473"/>
      <c r="C212" s="473"/>
      <c r="D212" s="473"/>
      <c r="E212" s="473"/>
      <c r="F212" s="473"/>
      <c r="G212" s="473"/>
      <c r="H212" s="473"/>
      <c r="I212" s="473"/>
      <c r="J212" s="473"/>
      <c r="K212" s="473"/>
      <c r="L212" s="473"/>
      <c r="M212" s="473"/>
      <c r="N212" s="473"/>
      <c r="O212" s="473"/>
      <c r="P212" s="473"/>
      <c r="Q212" s="473"/>
      <c r="R212" s="473"/>
      <c r="S212" s="473"/>
      <c r="T212" s="473"/>
    </row>
    <row r="213" spans="1:20" ht="12.75">
      <c r="A213" s="473"/>
      <c r="B213" s="473"/>
      <c r="C213" s="473"/>
      <c r="D213" s="473"/>
      <c r="E213" s="473"/>
      <c r="F213" s="473"/>
      <c r="G213" s="473"/>
      <c r="H213" s="473"/>
      <c r="I213" s="473"/>
      <c r="J213" s="473"/>
      <c r="K213" s="473"/>
      <c r="L213" s="473"/>
      <c r="M213" s="473"/>
      <c r="N213" s="473"/>
      <c r="O213" s="473"/>
      <c r="P213" s="473"/>
      <c r="Q213" s="473"/>
      <c r="R213" s="473"/>
      <c r="S213" s="473"/>
      <c r="T213" s="473"/>
    </row>
    <row r="214" spans="1:20" ht="12.75">
      <c r="A214" s="473"/>
      <c r="B214" s="473"/>
      <c r="C214" s="473"/>
      <c r="D214" s="473"/>
      <c r="E214" s="473"/>
      <c r="F214" s="473"/>
      <c r="G214" s="473"/>
      <c r="H214" s="473"/>
      <c r="I214" s="473"/>
      <c r="J214" s="473"/>
      <c r="K214" s="473"/>
      <c r="L214" s="473"/>
      <c r="M214" s="473"/>
      <c r="N214" s="473"/>
      <c r="O214" s="473"/>
      <c r="P214" s="473"/>
      <c r="Q214" s="473"/>
      <c r="R214" s="473"/>
      <c r="S214" s="473"/>
      <c r="T214" s="473"/>
    </row>
    <row r="215" spans="1:20" ht="12.75">
      <c r="A215" s="473"/>
      <c r="B215" s="473"/>
      <c r="C215" s="473"/>
      <c r="D215" s="473"/>
      <c r="E215" s="473"/>
      <c r="F215" s="473"/>
      <c r="G215" s="473"/>
      <c r="H215" s="473"/>
      <c r="I215" s="473"/>
      <c r="J215" s="473"/>
      <c r="K215" s="473"/>
      <c r="L215" s="473"/>
      <c r="M215" s="473"/>
      <c r="N215" s="473"/>
      <c r="O215" s="473"/>
      <c r="P215" s="473"/>
      <c r="Q215" s="473"/>
      <c r="R215" s="473"/>
      <c r="S215" s="473"/>
      <c r="T215" s="473"/>
    </row>
    <row r="216" spans="1:20" ht="12.75">
      <c r="A216" s="473"/>
      <c r="B216" s="473"/>
      <c r="C216" s="473"/>
      <c r="D216" s="473"/>
      <c r="E216" s="473"/>
      <c r="F216" s="473"/>
      <c r="G216" s="473"/>
      <c r="H216" s="473"/>
      <c r="I216" s="473"/>
      <c r="J216" s="473"/>
      <c r="K216" s="473"/>
      <c r="L216" s="473"/>
      <c r="M216" s="473"/>
      <c r="N216" s="473"/>
      <c r="O216" s="473"/>
      <c r="P216" s="473"/>
      <c r="Q216" s="473"/>
      <c r="R216" s="473"/>
      <c r="S216" s="473"/>
      <c r="T216" s="473"/>
    </row>
    <row r="217" spans="1:20" ht="12.75">
      <c r="A217" s="473"/>
      <c r="B217" s="473"/>
      <c r="C217" s="473"/>
      <c r="D217" s="473"/>
      <c r="E217" s="473"/>
      <c r="F217" s="473"/>
      <c r="G217" s="473"/>
      <c r="H217" s="473"/>
      <c r="I217" s="473"/>
      <c r="J217" s="473"/>
      <c r="K217" s="473"/>
      <c r="L217" s="473"/>
      <c r="M217" s="473"/>
      <c r="N217" s="473"/>
      <c r="O217" s="473"/>
      <c r="P217" s="473"/>
      <c r="Q217" s="473"/>
      <c r="R217" s="473"/>
      <c r="S217" s="473"/>
      <c r="T217" s="473"/>
    </row>
    <row r="218" spans="1:20" ht="12.75">
      <c r="A218" s="473"/>
      <c r="B218" s="473"/>
      <c r="C218" s="473"/>
      <c r="D218" s="473"/>
      <c r="E218" s="473"/>
      <c r="F218" s="473"/>
      <c r="G218" s="473"/>
      <c r="H218" s="473"/>
      <c r="I218" s="473"/>
      <c r="J218" s="473"/>
      <c r="K218" s="473"/>
      <c r="L218" s="473"/>
      <c r="M218" s="473"/>
      <c r="N218" s="473"/>
      <c r="O218" s="473"/>
      <c r="P218" s="473"/>
      <c r="Q218" s="473"/>
      <c r="R218" s="473"/>
      <c r="S218" s="473"/>
      <c r="T218" s="473"/>
    </row>
    <row r="219" spans="1:20" ht="12.75">
      <c r="A219" s="473"/>
      <c r="B219" s="473"/>
      <c r="C219" s="473"/>
      <c r="D219" s="473"/>
      <c r="E219" s="473"/>
      <c r="F219" s="473"/>
      <c r="G219" s="473"/>
      <c r="H219" s="473"/>
      <c r="I219" s="473"/>
      <c r="J219" s="473"/>
      <c r="K219" s="473"/>
      <c r="L219" s="473"/>
      <c r="M219" s="473"/>
      <c r="N219" s="473"/>
      <c r="O219" s="473"/>
      <c r="P219" s="473"/>
      <c r="Q219" s="473"/>
      <c r="R219" s="473"/>
      <c r="S219" s="473"/>
      <c r="T219" s="473"/>
    </row>
    <row r="220" spans="1:20" ht="12.75">
      <c r="A220" s="473"/>
      <c r="B220" s="473"/>
      <c r="C220" s="473"/>
      <c r="D220" s="473"/>
      <c r="E220" s="473"/>
      <c r="F220" s="473"/>
      <c r="G220" s="473"/>
      <c r="H220" s="473"/>
      <c r="I220" s="473"/>
      <c r="J220" s="473"/>
      <c r="K220" s="473"/>
      <c r="L220" s="473"/>
      <c r="M220" s="473"/>
      <c r="N220" s="473"/>
      <c r="O220" s="473"/>
      <c r="P220" s="473"/>
      <c r="Q220" s="473"/>
      <c r="R220" s="473"/>
      <c r="S220" s="473"/>
      <c r="T220" s="473"/>
    </row>
    <row r="221" spans="1:20" ht="12.75">
      <c r="A221" s="473"/>
      <c r="B221" s="473"/>
      <c r="C221" s="473"/>
      <c r="D221" s="473"/>
      <c r="E221" s="473"/>
      <c r="F221" s="473"/>
      <c r="G221" s="473"/>
      <c r="H221" s="473"/>
      <c r="I221" s="473"/>
      <c r="J221" s="473"/>
      <c r="K221" s="473"/>
      <c r="L221" s="473"/>
      <c r="M221" s="473"/>
      <c r="N221" s="473"/>
      <c r="O221" s="473"/>
      <c r="P221" s="473"/>
      <c r="Q221" s="473"/>
      <c r="R221" s="473"/>
      <c r="S221" s="473"/>
      <c r="T221" s="473"/>
    </row>
    <row r="222" spans="1:20" ht="12.75">
      <c r="A222" s="473"/>
      <c r="B222" s="473"/>
      <c r="C222" s="473"/>
      <c r="D222" s="473"/>
      <c r="E222" s="473"/>
      <c r="F222" s="473"/>
      <c r="G222" s="473"/>
      <c r="H222" s="473"/>
      <c r="I222" s="473"/>
      <c r="J222" s="473"/>
      <c r="K222" s="473"/>
      <c r="L222" s="473"/>
      <c r="M222" s="473"/>
      <c r="N222" s="473"/>
      <c r="O222" s="473"/>
      <c r="P222" s="473"/>
      <c r="Q222" s="473"/>
      <c r="R222" s="473"/>
      <c r="S222" s="473"/>
      <c r="T222" s="473"/>
    </row>
    <row r="223" spans="1:20" ht="12.75">
      <c r="A223" s="473"/>
      <c r="B223" s="473"/>
      <c r="C223" s="473"/>
      <c r="D223" s="473"/>
      <c r="E223" s="473"/>
      <c r="F223" s="473"/>
      <c r="G223" s="473"/>
      <c r="H223" s="473"/>
      <c r="I223" s="473"/>
      <c r="J223" s="473"/>
      <c r="K223" s="473"/>
      <c r="L223" s="473"/>
      <c r="M223" s="473"/>
      <c r="N223" s="473"/>
      <c r="O223" s="473"/>
      <c r="P223" s="473"/>
      <c r="Q223" s="473"/>
      <c r="R223" s="473"/>
      <c r="S223" s="473"/>
      <c r="T223" s="473"/>
    </row>
    <row r="224" spans="1:20" ht="12.75">
      <c r="A224" s="473"/>
      <c r="B224" s="473"/>
      <c r="C224" s="473"/>
      <c r="D224" s="473"/>
      <c r="E224" s="473"/>
      <c r="F224" s="473"/>
      <c r="G224" s="473"/>
      <c r="H224" s="473"/>
      <c r="I224" s="473"/>
      <c r="J224" s="473"/>
      <c r="K224" s="473"/>
      <c r="L224" s="473"/>
      <c r="M224" s="473"/>
      <c r="N224" s="473"/>
      <c r="O224" s="473"/>
      <c r="P224" s="473"/>
      <c r="Q224" s="473"/>
      <c r="R224" s="473"/>
      <c r="S224" s="473"/>
      <c r="T224" s="473"/>
    </row>
    <row r="225" spans="1:20" ht="12.75">
      <c r="A225" s="473"/>
      <c r="B225" s="473"/>
      <c r="C225" s="473"/>
      <c r="D225" s="473"/>
      <c r="E225" s="473"/>
      <c r="F225" s="473"/>
      <c r="G225" s="473"/>
      <c r="H225" s="473"/>
      <c r="I225" s="473"/>
      <c r="J225" s="473"/>
      <c r="K225" s="473"/>
      <c r="L225" s="473"/>
      <c r="M225" s="473"/>
      <c r="N225" s="473"/>
      <c r="O225" s="473"/>
      <c r="P225" s="473"/>
      <c r="Q225" s="473"/>
      <c r="R225" s="473"/>
      <c r="S225" s="473"/>
      <c r="T225" s="473"/>
    </row>
    <row r="226" spans="1:20" ht="12.75">
      <c r="A226" s="473"/>
      <c r="B226" s="473"/>
      <c r="C226" s="473"/>
      <c r="D226" s="473"/>
      <c r="E226" s="473"/>
      <c r="F226" s="473"/>
      <c r="G226" s="473"/>
      <c r="H226" s="473"/>
      <c r="I226" s="473"/>
      <c r="J226" s="473"/>
      <c r="K226" s="473"/>
      <c r="L226" s="473"/>
      <c r="M226" s="473"/>
      <c r="N226" s="473"/>
      <c r="O226" s="473"/>
      <c r="P226" s="473"/>
      <c r="Q226" s="473"/>
      <c r="R226" s="473"/>
      <c r="S226" s="473"/>
      <c r="T226" s="473"/>
    </row>
    <row r="227" spans="1:20" ht="12.75">
      <c r="A227" s="473"/>
      <c r="B227" s="473"/>
      <c r="C227" s="473"/>
      <c r="D227" s="473"/>
      <c r="E227" s="473"/>
      <c r="F227" s="473"/>
      <c r="G227" s="473"/>
      <c r="H227" s="473"/>
      <c r="I227" s="473"/>
      <c r="J227" s="473"/>
      <c r="K227" s="473"/>
      <c r="L227" s="473"/>
      <c r="M227" s="473"/>
      <c r="N227" s="473"/>
      <c r="O227" s="473"/>
      <c r="P227" s="473"/>
      <c r="Q227" s="473"/>
      <c r="R227" s="473"/>
      <c r="S227" s="473"/>
      <c r="T227" s="473"/>
    </row>
    <row r="228" spans="1:20" ht="12.75">
      <c r="A228" s="473"/>
      <c r="B228" s="473"/>
      <c r="C228" s="473"/>
      <c r="D228" s="473"/>
      <c r="E228" s="473"/>
      <c r="F228" s="473"/>
      <c r="G228" s="473"/>
      <c r="H228" s="473"/>
      <c r="I228" s="473"/>
      <c r="J228" s="473"/>
      <c r="K228" s="473"/>
      <c r="L228" s="473"/>
      <c r="M228" s="473"/>
      <c r="N228" s="473"/>
      <c r="O228" s="473"/>
      <c r="P228" s="473"/>
      <c r="Q228" s="473"/>
      <c r="R228" s="473"/>
      <c r="S228" s="473"/>
      <c r="T228" s="473"/>
    </row>
    <row r="229" spans="1:20" ht="12.75">
      <c r="A229" s="473"/>
      <c r="B229" s="473"/>
      <c r="C229" s="473"/>
      <c r="D229" s="473"/>
      <c r="E229" s="473"/>
      <c r="F229" s="473"/>
      <c r="G229" s="473"/>
      <c r="H229" s="473"/>
      <c r="I229" s="473"/>
      <c r="J229" s="473"/>
      <c r="K229" s="473"/>
      <c r="L229" s="473"/>
      <c r="M229" s="473"/>
      <c r="N229" s="473"/>
      <c r="O229" s="473"/>
      <c r="P229" s="473"/>
      <c r="Q229" s="473"/>
      <c r="R229" s="473"/>
      <c r="S229" s="473"/>
      <c r="T229" s="473"/>
    </row>
    <row r="230" spans="1:20" ht="12.75">
      <c r="A230" s="473"/>
      <c r="B230" s="473"/>
      <c r="C230" s="473"/>
      <c r="D230" s="473"/>
      <c r="E230" s="473"/>
      <c r="F230" s="473"/>
      <c r="G230" s="473"/>
      <c r="H230" s="473"/>
      <c r="I230" s="473"/>
      <c r="J230" s="473"/>
      <c r="K230" s="473"/>
      <c r="L230" s="473"/>
      <c r="M230" s="473"/>
      <c r="N230" s="473"/>
      <c r="O230" s="473"/>
      <c r="P230" s="473"/>
      <c r="Q230" s="473"/>
      <c r="R230" s="473"/>
      <c r="S230" s="473"/>
      <c r="T230" s="473"/>
    </row>
    <row r="231" spans="1:20" ht="12.75">
      <c r="A231" s="473"/>
      <c r="B231" s="473"/>
      <c r="C231" s="473"/>
      <c r="D231" s="473"/>
      <c r="E231" s="473"/>
      <c r="F231" s="473"/>
      <c r="G231" s="473"/>
      <c r="H231" s="473"/>
      <c r="I231" s="473"/>
      <c r="J231" s="473"/>
      <c r="K231" s="473"/>
      <c r="L231" s="473"/>
      <c r="M231" s="473"/>
      <c r="N231" s="473"/>
      <c r="O231" s="473"/>
      <c r="P231" s="473"/>
      <c r="Q231" s="473"/>
      <c r="R231" s="473"/>
      <c r="S231" s="473"/>
      <c r="T231" s="473"/>
    </row>
    <row r="232" spans="1:20" ht="12.75">
      <c r="A232" s="473"/>
      <c r="B232" s="473"/>
      <c r="C232" s="473"/>
      <c r="D232" s="473"/>
      <c r="E232" s="473"/>
      <c r="F232" s="473"/>
      <c r="G232" s="473"/>
      <c r="H232" s="473"/>
      <c r="I232" s="473"/>
      <c r="J232" s="473"/>
      <c r="K232" s="473"/>
      <c r="L232" s="473"/>
      <c r="M232" s="473"/>
      <c r="N232" s="473"/>
      <c r="O232" s="473"/>
      <c r="P232" s="473"/>
      <c r="Q232" s="473"/>
      <c r="R232" s="473"/>
      <c r="S232" s="473"/>
      <c r="T232" s="473"/>
    </row>
    <row r="233" spans="1:20" ht="12.75">
      <c r="A233" s="473"/>
      <c r="B233" s="473"/>
      <c r="C233" s="473"/>
      <c r="D233" s="473"/>
      <c r="E233" s="473"/>
      <c r="F233" s="473"/>
      <c r="G233" s="473"/>
      <c r="H233" s="473"/>
      <c r="I233" s="473"/>
      <c r="J233" s="473"/>
      <c r="K233" s="473"/>
      <c r="L233" s="473"/>
      <c r="M233" s="473"/>
      <c r="N233" s="473"/>
      <c r="O233" s="473"/>
      <c r="P233" s="473"/>
      <c r="Q233" s="473"/>
      <c r="R233" s="473"/>
      <c r="S233" s="473"/>
      <c r="T233" s="473"/>
    </row>
    <row r="234" spans="1:20" ht="12.75">
      <c r="A234" s="473"/>
      <c r="B234" s="473"/>
      <c r="C234" s="473"/>
      <c r="D234" s="473"/>
      <c r="E234" s="473"/>
      <c r="F234" s="473"/>
      <c r="G234" s="473"/>
      <c r="H234" s="473"/>
      <c r="I234" s="473"/>
      <c r="J234" s="473"/>
      <c r="K234" s="473"/>
      <c r="L234" s="473"/>
      <c r="M234" s="473"/>
      <c r="N234" s="473"/>
      <c r="O234" s="473"/>
      <c r="P234" s="473"/>
      <c r="Q234" s="473"/>
      <c r="R234" s="473"/>
      <c r="S234" s="473"/>
      <c r="T234" s="473"/>
    </row>
    <row r="235" spans="1:20" ht="12.75">
      <c r="A235" s="473"/>
      <c r="B235" s="473"/>
      <c r="C235" s="473"/>
      <c r="D235" s="473"/>
      <c r="E235" s="473"/>
      <c r="F235" s="473"/>
      <c r="G235" s="473"/>
      <c r="H235" s="473"/>
      <c r="I235" s="473"/>
      <c r="J235" s="473"/>
      <c r="K235" s="473"/>
      <c r="L235" s="473"/>
      <c r="M235" s="473"/>
      <c r="N235" s="473"/>
      <c r="O235" s="473"/>
      <c r="P235" s="473"/>
      <c r="Q235" s="473"/>
      <c r="R235" s="473"/>
      <c r="S235" s="473"/>
      <c r="T235" s="473"/>
    </row>
    <row r="236" spans="1:20" ht="12.75">
      <c r="A236" s="473"/>
      <c r="B236" s="473"/>
      <c r="C236" s="473"/>
      <c r="D236" s="473"/>
      <c r="E236" s="473"/>
      <c r="F236" s="473"/>
      <c r="G236" s="473"/>
      <c r="H236" s="473"/>
      <c r="I236" s="473"/>
      <c r="J236" s="473"/>
      <c r="K236" s="473"/>
      <c r="L236" s="473"/>
      <c r="M236" s="473"/>
      <c r="N236" s="473"/>
      <c r="O236" s="473"/>
      <c r="P236" s="473"/>
      <c r="Q236" s="473"/>
      <c r="R236" s="473"/>
      <c r="S236" s="473"/>
      <c r="T236" s="473"/>
    </row>
    <row r="237" spans="1:20" ht="12.75">
      <c r="A237" s="473"/>
      <c r="B237" s="473"/>
      <c r="C237" s="473"/>
      <c r="D237" s="473"/>
      <c r="E237" s="473"/>
      <c r="F237" s="473"/>
      <c r="G237" s="473"/>
      <c r="H237" s="473"/>
      <c r="I237" s="473"/>
      <c r="J237" s="473"/>
      <c r="K237" s="473"/>
      <c r="L237" s="473"/>
      <c r="M237" s="473"/>
      <c r="N237" s="473"/>
      <c r="O237" s="473"/>
      <c r="P237" s="473"/>
      <c r="Q237" s="473"/>
      <c r="R237" s="473"/>
      <c r="S237" s="473"/>
      <c r="T237" s="473"/>
    </row>
    <row r="238" spans="1:20" ht="12.75">
      <c r="A238" s="473"/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  <c r="M238" s="473"/>
      <c r="N238" s="473"/>
      <c r="O238" s="473"/>
      <c r="P238" s="473"/>
      <c r="Q238" s="473"/>
      <c r="R238" s="473"/>
      <c r="S238" s="473"/>
      <c r="T238" s="473"/>
    </row>
    <row r="239" spans="1:20" ht="12.75">
      <c r="A239" s="473"/>
      <c r="B239" s="473"/>
      <c r="C239" s="473"/>
      <c r="D239" s="473"/>
      <c r="E239" s="473"/>
      <c r="F239" s="473"/>
      <c r="G239" s="473"/>
      <c r="H239" s="473"/>
      <c r="I239" s="473"/>
      <c r="J239" s="473"/>
      <c r="K239" s="473"/>
      <c r="L239" s="473"/>
      <c r="M239" s="473"/>
      <c r="N239" s="473"/>
      <c r="O239" s="473"/>
      <c r="P239" s="473"/>
      <c r="Q239" s="473"/>
      <c r="R239" s="473"/>
      <c r="S239" s="473"/>
      <c r="T239" s="473"/>
    </row>
    <row r="240" spans="1:20" ht="12.75">
      <c r="A240" s="473"/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  <c r="M240" s="473"/>
      <c r="N240" s="473"/>
      <c r="O240" s="473"/>
      <c r="P240" s="473"/>
      <c r="Q240" s="473"/>
      <c r="R240" s="473"/>
      <c r="S240" s="473"/>
      <c r="T240" s="473"/>
    </row>
    <row r="241" spans="1:20" ht="12.75">
      <c r="A241" s="473"/>
      <c r="B241" s="473"/>
      <c r="C241" s="473"/>
      <c r="D241" s="473"/>
      <c r="E241" s="473"/>
      <c r="F241" s="473"/>
      <c r="G241" s="473"/>
      <c r="H241" s="473"/>
      <c r="I241" s="473"/>
      <c r="J241" s="473"/>
      <c r="K241" s="473"/>
      <c r="L241" s="473"/>
      <c r="M241" s="473"/>
      <c r="N241" s="473"/>
      <c r="O241" s="473"/>
      <c r="P241" s="473"/>
      <c r="Q241" s="473"/>
      <c r="R241" s="473"/>
      <c r="S241" s="473"/>
      <c r="T241" s="473"/>
    </row>
    <row r="242" spans="1:20" ht="12.75">
      <c r="A242" s="473"/>
      <c r="B242" s="473"/>
      <c r="C242" s="473"/>
      <c r="D242" s="473"/>
      <c r="E242" s="473"/>
      <c r="F242" s="473"/>
      <c r="G242" s="473"/>
      <c r="H242" s="473"/>
      <c r="I242" s="473"/>
      <c r="J242" s="473"/>
      <c r="K242" s="473"/>
      <c r="L242" s="473"/>
      <c r="M242" s="473"/>
      <c r="N242" s="473"/>
      <c r="O242" s="473"/>
      <c r="P242" s="473"/>
      <c r="Q242" s="473"/>
      <c r="R242" s="473"/>
      <c r="S242" s="473"/>
      <c r="T242" s="473"/>
    </row>
    <row r="243" spans="1:20" ht="12.75">
      <c r="A243" s="473"/>
      <c r="B243" s="473"/>
      <c r="C243" s="473"/>
      <c r="D243" s="473"/>
      <c r="E243" s="473"/>
      <c r="F243" s="473"/>
      <c r="G243" s="473"/>
      <c r="H243" s="473"/>
      <c r="I243" s="473"/>
      <c r="J243" s="473"/>
      <c r="K243" s="473"/>
      <c r="L243" s="473"/>
      <c r="M243" s="473"/>
      <c r="N243" s="473"/>
      <c r="O243" s="473"/>
      <c r="P243" s="473"/>
      <c r="Q243" s="473"/>
      <c r="R243" s="473"/>
      <c r="S243" s="473"/>
      <c r="T243" s="473"/>
    </row>
    <row r="244" spans="1:20" ht="12.75">
      <c r="A244" s="473"/>
      <c r="B244" s="473"/>
      <c r="C244" s="473"/>
      <c r="D244" s="473"/>
      <c r="E244" s="473"/>
      <c r="F244" s="473"/>
      <c r="G244" s="473"/>
      <c r="H244" s="473"/>
      <c r="I244" s="473"/>
      <c r="J244" s="473"/>
      <c r="K244" s="473"/>
      <c r="L244" s="473"/>
      <c r="M244" s="473"/>
      <c r="N244" s="473"/>
      <c r="O244" s="473"/>
      <c r="P244" s="473"/>
      <c r="Q244" s="473"/>
      <c r="R244" s="473"/>
      <c r="S244" s="473"/>
      <c r="T244" s="473"/>
    </row>
    <row r="245" spans="1:20" ht="12.75">
      <c r="A245" s="473"/>
      <c r="B245" s="473"/>
      <c r="C245" s="473"/>
      <c r="D245" s="473"/>
      <c r="E245" s="473"/>
      <c r="F245" s="473"/>
      <c r="G245" s="473"/>
      <c r="H245" s="473"/>
      <c r="I245" s="473"/>
      <c r="J245" s="473"/>
      <c r="K245" s="473"/>
      <c r="L245" s="473"/>
      <c r="M245" s="473"/>
      <c r="N245" s="473"/>
      <c r="O245" s="473"/>
      <c r="P245" s="473"/>
      <c r="Q245" s="473"/>
      <c r="R245" s="473"/>
      <c r="S245" s="473"/>
      <c r="T245" s="473"/>
    </row>
    <row r="246" spans="1:20" ht="12.75">
      <c r="A246" s="473"/>
      <c r="B246" s="473"/>
      <c r="C246" s="473"/>
      <c r="D246" s="473"/>
      <c r="E246" s="473"/>
      <c r="F246" s="473"/>
      <c r="G246" s="473"/>
      <c r="H246" s="473"/>
      <c r="I246" s="473"/>
      <c r="J246" s="473"/>
      <c r="K246" s="473"/>
      <c r="L246" s="473"/>
      <c r="M246" s="473"/>
      <c r="N246" s="473"/>
      <c r="O246" s="473"/>
      <c r="P246" s="473"/>
      <c r="Q246" s="473"/>
      <c r="R246" s="473"/>
      <c r="S246" s="473"/>
      <c r="T246" s="473"/>
    </row>
    <row r="247" spans="1:20" ht="12.75">
      <c r="A247" s="473"/>
      <c r="B247" s="473"/>
      <c r="C247" s="473"/>
      <c r="D247" s="473"/>
      <c r="E247" s="473"/>
      <c r="F247" s="473"/>
      <c r="G247" s="473"/>
      <c r="H247" s="473"/>
      <c r="I247" s="473"/>
      <c r="J247" s="473"/>
      <c r="K247" s="473"/>
      <c r="L247" s="473"/>
      <c r="M247" s="473"/>
      <c r="N247" s="473"/>
      <c r="O247" s="473"/>
      <c r="P247" s="473"/>
      <c r="Q247" s="473"/>
      <c r="R247" s="473"/>
      <c r="S247" s="473"/>
      <c r="T247" s="473"/>
    </row>
    <row r="248" spans="1:20" ht="12.75">
      <c r="A248" s="473"/>
      <c r="B248" s="473"/>
      <c r="C248" s="473"/>
      <c r="D248" s="473"/>
      <c r="E248" s="473"/>
      <c r="F248" s="473"/>
      <c r="G248" s="473"/>
      <c r="H248" s="473"/>
      <c r="I248" s="473"/>
      <c r="J248" s="473"/>
      <c r="K248" s="473"/>
      <c r="L248" s="473"/>
      <c r="M248" s="473"/>
      <c r="N248" s="473"/>
      <c r="O248" s="473"/>
      <c r="P248" s="473"/>
      <c r="Q248" s="473"/>
      <c r="R248" s="473"/>
      <c r="S248" s="473"/>
      <c r="T248" s="473"/>
    </row>
    <row r="249" spans="1:20" ht="12.75">
      <c r="A249" s="473"/>
      <c r="B249" s="473"/>
      <c r="C249" s="473"/>
      <c r="D249" s="473"/>
      <c r="E249" s="473"/>
      <c r="F249" s="473"/>
      <c r="G249" s="473"/>
      <c r="H249" s="473"/>
      <c r="I249" s="473"/>
      <c r="J249" s="473"/>
      <c r="K249" s="473"/>
      <c r="L249" s="473"/>
      <c r="M249" s="473"/>
      <c r="N249" s="473"/>
      <c r="O249" s="473"/>
      <c r="P249" s="473"/>
      <c r="Q249" s="473"/>
      <c r="R249" s="473"/>
      <c r="S249" s="473"/>
      <c r="T249" s="473"/>
    </row>
    <row r="250" spans="1:20" ht="12.75">
      <c r="A250" s="473"/>
      <c r="B250" s="473"/>
      <c r="C250" s="473"/>
      <c r="D250" s="473"/>
      <c r="E250" s="473"/>
      <c r="F250" s="473"/>
      <c r="G250" s="473"/>
      <c r="H250" s="473"/>
      <c r="I250" s="473"/>
      <c r="J250" s="473"/>
      <c r="K250" s="473"/>
      <c r="L250" s="473"/>
      <c r="M250" s="473"/>
      <c r="N250" s="473"/>
      <c r="O250" s="473"/>
      <c r="P250" s="473"/>
      <c r="Q250" s="473"/>
      <c r="R250" s="473"/>
      <c r="S250" s="473"/>
      <c r="T250" s="473"/>
    </row>
    <row r="251" spans="1:20" ht="12.75">
      <c r="A251" s="473"/>
      <c r="B251" s="473"/>
      <c r="C251" s="473"/>
      <c r="D251" s="473"/>
      <c r="E251" s="473"/>
      <c r="F251" s="473"/>
      <c r="G251" s="473"/>
      <c r="H251" s="473"/>
      <c r="I251" s="473"/>
      <c r="J251" s="473"/>
      <c r="K251" s="473"/>
      <c r="L251" s="473"/>
      <c r="M251" s="473"/>
      <c r="N251" s="473"/>
      <c r="O251" s="473"/>
      <c r="P251" s="473"/>
      <c r="Q251" s="473"/>
      <c r="R251" s="473"/>
      <c r="S251" s="473"/>
      <c r="T251" s="473"/>
    </row>
    <row r="252" spans="1:20" ht="12.75">
      <c r="A252" s="473"/>
      <c r="B252" s="473"/>
      <c r="C252" s="473"/>
      <c r="D252" s="473"/>
      <c r="E252" s="473"/>
      <c r="F252" s="473"/>
      <c r="G252" s="473"/>
      <c r="H252" s="473"/>
      <c r="I252" s="473"/>
      <c r="J252" s="473"/>
      <c r="K252" s="473"/>
      <c r="L252" s="473"/>
      <c r="M252" s="473"/>
      <c r="N252" s="473"/>
      <c r="O252" s="473"/>
      <c r="P252" s="473"/>
      <c r="Q252" s="473"/>
      <c r="R252" s="473"/>
      <c r="S252" s="473"/>
      <c r="T252" s="473"/>
    </row>
    <row r="253" spans="1:20" ht="12.75">
      <c r="A253" s="473"/>
      <c r="B253" s="473"/>
      <c r="C253" s="473"/>
      <c r="D253" s="473"/>
      <c r="E253" s="473"/>
      <c r="F253" s="473"/>
      <c r="G253" s="473"/>
      <c r="H253" s="473"/>
      <c r="I253" s="473"/>
      <c r="J253" s="473"/>
      <c r="K253" s="473"/>
      <c r="L253" s="473"/>
      <c r="M253" s="473"/>
      <c r="N253" s="473"/>
      <c r="O253" s="473"/>
      <c r="P253" s="473"/>
      <c r="Q253" s="473"/>
      <c r="R253" s="473"/>
      <c r="S253" s="473"/>
      <c r="T253" s="473"/>
    </row>
    <row r="254" spans="1:20" ht="12.75">
      <c r="A254" s="473"/>
      <c r="B254" s="473"/>
      <c r="C254" s="473"/>
      <c r="D254" s="473"/>
      <c r="E254" s="473"/>
      <c r="F254" s="473"/>
      <c r="G254" s="473"/>
      <c r="H254" s="473"/>
      <c r="I254" s="473"/>
      <c r="J254" s="473"/>
      <c r="K254" s="473"/>
      <c r="L254" s="473"/>
      <c r="M254" s="473"/>
      <c r="N254" s="473"/>
      <c r="O254" s="473"/>
      <c r="P254" s="473"/>
      <c r="Q254" s="473"/>
      <c r="R254" s="473"/>
      <c r="S254" s="473"/>
      <c r="T254" s="473"/>
    </row>
    <row r="255" spans="1:20" ht="12.75">
      <c r="A255" s="473"/>
      <c r="B255" s="473"/>
      <c r="C255" s="473"/>
      <c r="D255" s="473"/>
      <c r="E255" s="473"/>
      <c r="F255" s="473"/>
      <c r="G255" s="473"/>
      <c r="H255" s="473"/>
      <c r="I255" s="473"/>
      <c r="J255" s="473"/>
      <c r="K255" s="473"/>
      <c r="L255" s="473"/>
      <c r="M255" s="473"/>
      <c r="N255" s="473"/>
      <c r="O255" s="473"/>
      <c r="P255" s="473"/>
      <c r="Q255" s="473"/>
      <c r="R255" s="473"/>
      <c r="S255" s="473"/>
      <c r="T255" s="473"/>
    </row>
    <row r="256" spans="1:20" ht="12.75">
      <c r="A256" s="473"/>
      <c r="B256" s="473"/>
      <c r="C256" s="473"/>
      <c r="D256" s="473"/>
      <c r="E256" s="473"/>
      <c r="F256" s="473"/>
      <c r="G256" s="473"/>
      <c r="H256" s="473"/>
      <c r="I256" s="473"/>
      <c r="J256" s="473"/>
      <c r="K256" s="473"/>
      <c r="L256" s="473"/>
      <c r="M256" s="473"/>
      <c r="N256" s="473"/>
      <c r="O256" s="473"/>
      <c r="P256" s="473"/>
      <c r="Q256" s="473"/>
      <c r="R256" s="473"/>
      <c r="S256" s="473"/>
      <c r="T256" s="473"/>
    </row>
    <row r="257" spans="1:20" ht="12.75">
      <c r="A257" s="473"/>
      <c r="B257" s="473"/>
      <c r="C257" s="473"/>
      <c r="D257" s="473"/>
      <c r="E257" s="473"/>
      <c r="F257" s="473"/>
      <c r="G257" s="473"/>
      <c r="H257" s="473"/>
      <c r="I257" s="473"/>
      <c r="J257" s="473"/>
      <c r="K257" s="473"/>
      <c r="L257" s="473"/>
      <c r="M257" s="473"/>
      <c r="N257" s="473"/>
      <c r="O257" s="473"/>
      <c r="P257" s="473"/>
      <c r="Q257" s="473"/>
      <c r="R257" s="473"/>
      <c r="S257" s="473"/>
      <c r="T257" s="473"/>
    </row>
    <row r="258" spans="1:20" ht="12.75">
      <c r="A258" s="473"/>
      <c r="B258" s="473"/>
      <c r="C258" s="473"/>
      <c r="D258" s="473"/>
      <c r="E258" s="473"/>
      <c r="F258" s="473"/>
      <c r="G258" s="473"/>
      <c r="H258" s="473"/>
      <c r="I258" s="473"/>
      <c r="J258" s="473"/>
      <c r="K258" s="473"/>
      <c r="L258" s="473"/>
      <c r="M258" s="473"/>
      <c r="N258" s="473"/>
      <c r="O258" s="473"/>
      <c r="P258" s="473"/>
      <c r="Q258" s="473"/>
      <c r="R258" s="473"/>
      <c r="S258" s="473"/>
      <c r="T258" s="473"/>
    </row>
    <row r="259" spans="1:20" ht="12.75">
      <c r="A259" s="473"/>
      <c r="B259" s="473"/>
      <c r="C259" s="473"/>
      <c r="D259" s="473"/>
      <c r="E259" s="473"/>
      <c r="F259" s="473"/>
      <c r="G259" s="473"/>
      <c r="H259" s="473"/>
      <c r="I259" s="473"/>
      <c r="J259" s="473"/>
      <c r="K259" s="473"/>
      <c r="L259" s="473"/>
      <c r="M259" s="473"/>
      <c r="N259" s="473"/>
      <c r="O259" s="473"/>
      <c r="P259" s="473"/>
      <c r="Q259" s="473"/>
      <c r="R259" s="473"/>
      <c r="S259" s="473"/>
      <c r="T259" s="473"/>
    </row>
    <row r="260" spans="1:20" ht="12.75">
      <c r="A260" s="473"/>
      <c r="B260" s="473"/>
      <c r="C260" s="473"/>
      <c r="D260" s="473"/>
      <c r="E260" s="473"/>
      <c r="F260" s="473"/>
      <c r="G260" s="473"/>
      <c r="H260" s="473"/>
      <c r="I260" s="473"/>
      <c r="J260" s="473"/>
      <c r="K260" s="473"/>
      <c r="L260" s="473"/>
      <c r="M260" s="473"/>
      <c r="N260" s="473"/>
      <c r="O260" s="473"/>
      <c r="P260" s="473"/>
      <c r="Q260" s="473"/>
      <c r="R260" s="473"/>
      <c r="S260" s="473"/>
      <c r="T260" s="473"/>
    </row>
    <row r="261" spans="1:20" ht="12.75">
      <c r="A261" s="473"/>
      <c r="B261" s="473"/>
      <c r="C261" s="473"/>
      <c r="D261" s="473"/>
      <c r="E261" s="473"/>
      <c r="F261" s="473"/>
      <c r="G261" s="473"/>
      <c r="H261" s="473"/>
      <c r="I261" s="473"/>
      <c r="J261" s="473"/>
      <c r="K261" s="473"/>
      <c r="L261" s="473"/>
      <c r="M261" s="473"/>
      <c r="N261" s="473"/>
      <c r="O261" s="473"/>
      <c r="P261" s="473"/>
      <c r="Q261" s="473"/>
      <c r="R261" s="473"/>
      <c r="S261" s="473"/>
      <c r="T261" s="473"/>
    </row>
    <row r="262" spans="1:20" ht="12.75">
      <c r="A262" s="473"/>
      <c r="B262" s="473"/>
      <c r="C262" s="473"/>
      <c r="D262" s="473"/>
      <c r="E262" s="473"/>
      <c r="F262" s="473"/>
      <c r="G262" s="473"/>
      <c r="H262" s="473"/>
      <c r="I262" s="473"/>
      <c r="J262" s="473"/>
      <c r="K262" s="473"/>
      <c r="L262" s="473"/>
      <c r="M262" s="473"/>
      <c r="N262" s="473"/>
      <c r="O262" s="473"/>
      <c r="P262" s="473"/>
      <c r="Q262" s="473"/>
      <c r="R262" s="473"/>
      <c r="S262" s="473"/>
      <c r="T262" s="473"/>
    </row>
    <row r="263" spans="1:20" ht="12.75">
      <c r="A263" s="473"/>
      <c r="B263" s="473"/>
      <c r="C263" s="473"/>
      <c r="D263" s="473"/>
      <c r="E263" s="473"/>
      <c r="F263" s="473"/>
      <c r="G263" s="473"/>
      <c r="H263" s="473"/>
      <c r="I263" s="473"/>
      <c r="J263" s="473"/>
      <c r="K263" s="473"/>
      <c r="L263" s="473"/>
      <c r="M263" s="473"/>
      <c r="N263" s="473"/>
      <c r="O263" s="473"/>
      <c r="P263" s="473"/>
      <c r="Q263" s="473"/>
      <c r="R263" s="473"/>
      <c r="S263" s="473"/>
      <c r="T263" s="473"/>
    </row>
    <row r="264" spans="1:20" ht="12.75">
      <c r="A264" s="473"/>
      <c r="B264" s="473"/>
      <c r="C264" s="473"/>
      <c r="D264" s="473"/>
      <c r="E264" s="473"/>
      <c r="F264" s="473"/>
      <c r="G264" s="473"/>
      <c r="H264" s="473"/>
      <c r="I264" s="473"/>
      <c r="J264" s="473"/>
      <c r="K264" s="473"/>
      <c r="L264" s="473"/>
      <c r="M264" s="473"/>
      <c r="N264" s="473"/>
      <c r="O264" s="473"/>
      <c r="P264" s="473"/>
      <c r="Q264" s="473"/>
      <c r="R264" s="473"/>
      <c r="S264" s="473"/>
      <c r="T264" s="473"/>
    </row>
    <row r="265" spans="1:20" ht="12.75">
      <c r="A265" s="473"/>
      <c r="B265" s="473"/>
      <c r="C265" s="473"/>
      <c r="D265" s="473"/>
      <c r="E265" s="473"/>
      <c r="F265" s="473"/>
      <c r="G265" s="473"/>
      <c r="H265" s="473"/>
      <c r="I265" s="473"/>
      <c r="J265" s="473"/>
      <c r="K265" s="473"/>
      <c r="L265" s="473"/>
      <c r="M265" s="473"/>
      <c r="N265" s="473"/>
      <c r="O265" s="473"/>
      <c r="P265" s="473"/>
      <c r="Q265" s="473"/>
      <c r="R265" s="473"/>
      <c r="S265" s="473"/>
      <c r="T265" s="473"/>
    </row>
    <row r="266" spans="1:20" ht="12.75">
      <c r="A266" s="473"/>
      <c r="B266" s="473"/>
      <c r="C266" s="473"/>
      <c r="D266" s="473"/>
      <c r="E266" s="473"/>
      <c r="F266" s="473"/>
      <c r="G266" s="473"/>
      <c r="H266" s="473"/>
      <c r="I266" s="473"/>
      <c r="J266" s="473"/>
      <c r="K266" s="473"/>
      <c r="L266" s="473"/>
      <c r="M266" s="473"/>
      <c r="N266" s="473"/>
      <c r="O266" s="473"/>
      <c r="P266" s="473"/>
      <c r="Q266" s="473"/>
      <c r="R266" s="473"/>
      <c r="S266" s="473"/>
      <c r="T266" s="473"/>
    </row>
    <row r="267" spans="1:20" ht="12.75">
      <c r="A267" s="473"/>
      <c r="B267" s="473"/>
      <c r="C267" s="473"/>
      <c r="D267" s="473"/>
      <c r="E267" s="473"/>
      <c r="F267" s="473"/>
      <c r="G267" s="473"/>
      <c r="H267" s="473"/>
      <c r="I267" s="473"/>
      <c r="J267" s="473"/>
      <c r="K267" s="473"/>
      <c r="L267" s="473"/>
      <c r="M267" s="473"/>
      <c r="N267" s="473"/>
      <c r="O267" s="473"/>
      <c r="P267" s="473"/>
      <c r="Q267" s="473"/>
      <c r="R267" s="473"/>
      <c r="S267" s="473"/>
      <c r="T267" s="473"/>
    </row>
    <row r="268" spans="1:20" ht="12.75">
      <c r="A268" s="473"/>
      <c r="B268" s="473"/>
      <c r="C268" s="473"/>
      <c r="D268" s="473"/>
      <c r="E268" s="473"/>
      <c r="F268" s="473"/>
      <c r="G268" s="473"/>
      <c r="H268" s="473"/>
      <c r="I268" s="473"/>
      <c r="J268" s="473"/>
      <c r="K268" s="473"/>
      <c r="L268" s="473"/>
      <c r="M268" s="473"/>
      <c r="N268" s="473"/>
      <c r="O268" s="473"/>
      <c r="P268" s="473"/>
      <c r="Q268" s="473"/>
      <c r="R268" s="473"/>
      <c r="S268" s="473"/>
      <c r="T268" s="473"/>
    </row>
    <row r="269" spans="1:20" ht="12.75">
      <c r="A269" s="473"/>
      <c r="B269" s="473"/>
      <c r="C269" s="473"/>
      <c r="D269" s="473"/>
      <c r="E269" s="473"/>
      <c r="F269" s="473"/>
      <c r="G269" s="473"/>
      <c r="H269" s="473"/>
      <c r="I269" s="473"/>
      <c r="J269" s="473"/>
      <c r="K269" s="473"/>
      <c r="L269" s="473"/>
      <c r="M269" s="473"/>
      <c r="N269" s="473"/>
      <c r="O269" s="473"/>
      <c r="P269" s="473"/>
      <c r="Q269" s="473"/>
      <c r="R269" s="473"/>
      <c r="S269" s="473"/>
      <c r="T269" s="473"/>
    </row>
    <row r="270" spans="1:20" ht="12.75">
      <c r="A270" s="473"/>
      <c r="B270" s="473"/>
      <c r="C270" s="473"/>
      <c r="D270" s="473"/>
      <c r="E270" s="473"/>
      <c r="F270" s="473"/>
      <c r="G270" s="473"/>
      <c r="H270" s="473"/>
      <c r="I270" s="473"/>
      <c r="J270" s="473"/>
      <c r="K270" s="473"/>
      <c r="L270" s="473"/>
      <c r="M270" s="473"/>
      <c r="N270" s="473"/>
      <c r="O270" s="473"/>
      <c r="P270" s="473"/>
      <c r="Q270" s="473"/>
      <c r="R270" s="473"/>
      <c r="S270" s="473"/>
      <c r="T270" s="473"/>
    </row>
    <row r="271" spans="1:20" ht="12.75">
      <c r="A271" s="473"/>
      <c r="B271" s="473"/>
      <c r="C271" s="473"/>
      <c r="D271" s="473"/>
      <c r="E271" s="473"/>
      <c r="F271" s="473"/>
      <c r="G271" s="473"/>
      <c r="H271" s="473"/>
      <c r="I271" s="473"/>
      <c r="J271" s="473"/>
      <c r="K271" s="473"/>
      <c r="L271" s="473"/>
      <c r="M271" s="473"/>
      <c r="N271" s="473"/>
      <c r="O271" s="473"/>
      <c r="P271" s="473"/>
      <c r="Q271" s="473"/>
      <c r="R271" s="473"/>
      <c r="S271" s="473"/>
      <c r="T271" s="473"/>
    </row>
    <row r="272" spans="1:20" ht="12.75">
      <c r="A272" s="473"/>
      <c r="B272" s="473"/>
      <c r="C272" s="473"/>
      <c r="D272" s="473"/>
      <c r="E272" s="473"/>
      <c r="F272" s="473"/>
      <c r="G272" s="473"/>
      <c r="H272" s="473"/>
      <c r="I272" s="473"/>
      <c r="J272" s="473"/>
      <c r="K272" s="473"/>
      <c r="L272" s="473"/>
      <c r="M272" s="473"/>
      <c r="N272" s="473"/>
      <c r="O272" s="473"/>
      <c r="P272" s="473"/>
      <c r="Q272" s="473"/>
      <c r="R272" s="473"/>
      <c r="S272" s="473"/>
      <c r="T272" s="473"/>
    </row>
    <row r="273" spans="1:20" ht="12.75">
      <c r="A273" s="473"/>
      <c r="B273" s="473"/>
      <c r="C273" s="473"/>
      <c r="D273" s="473"/>
      <c r="E273" s="473"/>
      <c r="F273" s="473"/>
      <c r="G273" s="473"/>
      <c r="H273" s="473"/>
      <c r="I273" s="473"/>
      <c r="J273" s="473"/>
      <c r="K273" s="473"/>
      <c r="L273" s="473"/>
      <c r="M273" s="473"/>
      <c r="N273" s="473"/>
      <c r="O273" s="473"/>
      <c r="P273" s="473"/>
      <c r="Q273" s="473"/>
      <c r="R273" s="473"/>
      <c r="S273" s="473"/>
      <c r="T273" s="473"/>
    </row>
    <row r="274" spans="1:20" ht="12.75">
      <c r="A274" s="473"/>
      <c r="B274" s="473"/>
      <c r="C274" s="473"/>
      <c r="D274" s="473"/>
      <c r="E274" s="473"/>
      <c r="F274" s="473"/>
      <c r="G274" s="473"/>
      <c r="H274" s="473"/>
      <c r="I274" s="473"/>
      <c r="J274" s="473"/>
      <c r="K274" s="473"/>
      <c r="L274" s="473"/>
      <c r="M274" s="473"/>
      <c r="N274" s="473"/>
      <c r="O274" s="473"/>
      <c r="P274" s="473"/>
      <c r="Q274" s="473"/>
      <c r="R274" s="473"/>
      <c r="S274" s="473"/>
      <c r="T274" s="473"/>
    </row>
    <row r="275" spans="1:20" ht="12.75">
      <c r="A275" s="473"/>
      <c r="B275" s="473"/>
      <c r="C275" s="473"/>
      <c r="D275" s="473"/>
      <c r="E275" s="473"/>
      <c r="F275" s="473"/>
      <c r="G275" s="473"/>
      <c r="H275" s="473"/>
      <c r="I275" s="473"/>
      <c r="J275" s="473"/>
      <c r="K275" s="473"/>
      <c r="L275" s="473"/>
      <c r="M275" s="473"/>
      <c r="N275" s="473"/>
      <c r="O275" s="473"/>
      <c r="P275" s="473"/>
      <c r="Q275" s="473"/>
      <c r="R275" s="473"/>
      <c r="S275" s="473"/>
      <c r="T275" s="473"/>
    </row>
    <row r="276" spans="1:20" ht="12.75">
      <c r="A276" s="473"/>
      <c r="B276" s="473"/>
      <c r="C276" s="473"/>
      <c r="D276" s="473"/>
      <c r="E276" s="473"/>
      <c r="F276" s="473"/>
      <c r="G276" s="473"/>
      <c r="H276" s="473"/>
      <c r="I276" s="473"/>
      <c r="J276" s="473"/>
      <c r="K276" s="473"/>
      <c r="L276" s="473"/>
      <c r="M276" s="473"/>
      <c r="N276" s="473"/>
      <c r="O276" s="473"/>
      <c r="P276" s="473"/>
      <c r="Q276" s="473"/>
      <c r="R276" s="473"/>
      <c r="S276" s="473"/>
      <c r="T276" s="473"/>
    </row>
    <row r="277" spans="1:20" ht="12.75">
      <c r="A277" s="473"/>
      <c r="B277" s="473"/>
      <c r="C277" s="473"/>
      <c r="D277" s="473"/>
      <c r="E277" s="473"/>
      <c r="F277" s="473"/>
      <c r="G277" s="473"/>
      <c r="H277" s="473"/>
      <c r="I277" s="473"/>
      <c r="J277" s="473"/>
      <c r="K277" s="473"/>
      <c r="L277" s="473"/>
      <c r="M277" s="473"/>
      <c r="N277" s="473"/>
      <c r="O277" s="473"/>
      <c r="P277" s="473"/>
      <c r="Q277" s="473"/>
      <c r="R277" s="473"/>
      <c r="S277" s="473"/>
      <c r="T277" s="473"/>
    </row>
    <row r="278" spans="1:20" ht="12.75">
      <c r="A278" s="473"/>
      <c r="B278" s="473"/>
      <c r="C278" s="473"/>
      <c r="D278" s="473"/>
      <c r="E278" s="473"/>
      <c r="F278" s="473"/>
      <c r="G278" s="473"/>
      <c r="H278" s="473"/>
      <c r="I278" s="473"/>
      <c r="J278" s="473"/>
      <c r="K278" s="473"/>
      <c r="L278" s="473"/>
      <c r="M278" s="473"/>
      <c r="N278" s="473"/>
      <c r="O278" s="473"/>
      <c r="P278" s="473"/>
      <c r="Q278" s="473"/>
      <c r="R278" s="473"/>
      <c r="S278" s="473"/>
      <c r="T278" s="473"/>
    </row>
    <row r="279" spans="1:20" ht="12.75">
      <c r="A279" s="473"/>
      <c r="B279" s="473"/>
      <c r="C279" s="473"/>
      <c r="D279" s="473"/>
      <c r="E279" s="473"/>
      <c r="F279" s="473"/>
      <c r="G279" s="473"/>
      <c r="H279" s="473"/>
      <c r="I279" s="473"/>
      <c r="J279" s="473"/>
      <c r="K279" s="473"/>
      <c r="L279" s="473"/>
      <c r="M279" s="473"/>
      <c r="N279" s="473"/>
      <c r="O279" s="473"/>
      <c r="P279" s="473"/>
      <c r="Q279" s="473"/>
      <c r="R279" s="473"/>
      <c r="S279" s="473"/>
      <c r="T279" s="473"/>
    </row>
    <row r="280" spans="1:20" ht="12.75">
      <c r="A280" s="473"/>
      <c r="B280" s="473"/>
      <c r="C280" s="473"/>
      <c r="D280" s="473"/>
      <c r="E280" s="473"/>
      <c r="F280" s="473"/>
      <c r="G280" s="473"/>
      <c r="H280" s="473"/>
      <c r="I280" s="473"/>
      <c r="J280" s="473"/>
      <c r="K280" s="473"/>
      <c r="L280" s="473"/>
      <c r="M280" s="473"/>
      <c r="N280" s="473"/>
      <c r="O280" s="473"/>
      <c r="P280" s="473"/>
      <c r="Q280" s="473"/>
      <c r="R280" s="473"/>
      <c r="S280" s="473"/>
      <c r="T280" s="473"/>
    </row>
    <row r="281" spans="1:20" ht="12.75">
      <c r="A281" s="473"/>
      <c r="B281" s="473"/>
      <c r="C281" s="473"/>
      <c r="D281" s="473"/>
      <c r="E281" s="473"/>
      <c r="F281" s="473"/>
      <c r="G281" s="473"/>
      <c r="H281" s="473"/>
      <c r="I281" s="473"/>
      <c r="J281" s="473"/>
      <c r="K281" s="473"/>
      <c r="L281" s="473"/>
      <c r="M281" s="473"/>
      <c r="N281" s="473"/>
      <c r="O281" s="473"/>
      <c r="P281" s="473"/>
      <c r="Q281" s="473"/>
      <c r="R281" s="473"/>
      <c r="S281" s="473"/>
      <c r="T281" s="473"/>
    </row>
    <row r="282" spans="1:20" ht="12.75">
      <c r="A282" s="473"/>
      <c r="B282" s="473"/>
      <c r="C282" s="473"/>
      <c r="D282" s="473"/>
      <c r="E282" s="473"/>
      <c r="F282" s="473"/>
      <c r="G282" s="473"/>
      <c r="H282" s="473"/>
      <c r="I282" s="473"/>
      <c r="J282" s="473"/>
      <c r="K282" s="473"/>
      <c r="L282" s="473"/>
      <c r="M282" s="473"/>
      <c r="N282" s="473"/>
      <c r="O282" s="473"/>
      <c r="P282" s="473"/>
      <c r="Q282" s="473"/>
      <c r="R282" s="473"/>
      <c r="S282" s="473"/>
      <c r="T282" s="473"/>
    </row>
    <row r="283" spans="1:20" ht="12.75">
      <c r="A283" s="473"/>
      <c r="B283" s="473"/>
      <c r="C283" s="473"/>
      <c r="D283" s="473"/>
      <c r="E283" s="473"/>
      <c r="F283" s="473"/>
      <c r="G283" s="473"/>
      <c r="H283" s="473"/>
      <c r="I283" s="473"/>
      <c r="J283" s="473"/>
      <c r="K283" s="473"/>
      <c r="L283" s="473"/>
      <c r="M283" s="473"/>
      <c r="N283" s="473"/>
      <c r="O283" s="473"/>
      <c r="P283" s="473"/>
      <c r="Q283" s="473"/>
      <c r="R283" s="473"/>
      <c r="S283" s="473"/>
      <c r="T283" s="473"/>
    </row>
    <row r="284" spans="1:20" ht="12.75">
      <c r="A284" s="473"/>
      <c r="B284" s="473"/>
      <c r="C284" s="473"/>
      <c r="D284" s="473"/>
      <c r="E284" s="473"/>
      <c r="F284" s="473"/>
      <c r="G284" s="473"/>
      <c r="H284" s="473"/>
      <c r="I284" s="473"/>
      <c r="J284" s="473"/>
      <c r="K284" s="473"/>
      <c r="L284" s="473"/>
      <c r="M284" s="473"/>
      <c r="N284" s="473"/>
      <c r="O284" s="473"/>
      <c r="P284" s="473"/>
      <c r="Q284" s="473"/>
      <c r="R284" s="473"/>
      <c r="S284" s="473"/>
      <c r="T284" s="473"/>
    </row>
    <row r="285" spans="1:20" ht="12.75">
      <c r="A285" s="473"/>
      <c r="B285" s="473"/>
      <c r="C285" s="473"/>
      <c r="D285" s="473"/>
      <c r="E285" s="473"/>
      <c r="F285" s="473"/>
      <c r="G285" s="473"/>
      <c r="H285" s="473"/>
      <c r="I285" s="473"/>
      <c r="J285" s="473"/>
      <c r="K285" s="473"/>
      <c r="L285" s="473"/>
      <c r="M285" s="473"/>
      <c r="N285" s="473"/>
      <c r="O285" s="473"/>
      <c r="P285" s="473"/>
      <c r="Q285" s="473"/>
      <c r="R285" s="473"/>
      <c r="S285" s="473"/>
      <c r="T285" s="473"/>
    </row>
    <row r="286" spans="1:20" ht="12.75">
      <c r="A286" s="473"/>
      <c r="B286" s="473"/>
      <c r="C286" s="473"/>
      <c r="D286" s="473"/>
      <c r="E286" s="473"/>
      <c r="F286" s="473"/>
      <c r="G286" s="473"/>
      <c r="H286" s="473"/>
      <c r="I286" s="473"/>
      <c r="J286" s="473"/>
      <c r="K286" s="473"/>
      <c r="L286" s="473"/>
      <c r="M286" s="473"/>
      <c r="N286" s="473"/>
      <c r="O286" s="473"/>
      <c r="P286" s="473"/>
      <c r="Q286" s="473"/>
      <c r="R286" s="473"/>
      <c r="S286" s="473"/>
      <c r="T286" s="473"/>
    </row>
    <row r="287" spans="1:20" ht="12.75">
      <c r="A287" s="473"/>
      <c r="B287" s="473"/>
      <c r="C287" s="473"/>
      <c r="D287" s="473"/>
      <c r="E287" s="473"/>
      <c r="F287" s="473"/>
      <c r="G287" s="473"/>
      <c r="H287" s="473"/>
      <c r="I287" s="473"/>
      <c r="J287" s="473"/>
      <c r="K287" s="473"/>
      <c r="L287" s="473"/>
      <c r="M287" s="473"/>
      <c r="N287" s="473"/>
      <c r="O287" s="473"/>
      <c r="P287" s="473"/>
      <c r="Q287" s="473"/>
      <c r="R287" s="473"/>
      <c r="S287" s="473"/>
      <c r="T287" s="473"/>
    </row>
    <row r="288" spans="1:20" ht="12.75">
      <c r="A288" s="473"/>
      <c r="B288" s="473"/>
      <c r="C288" s="473"/>
      <c r="D288" s="473"/>
      <c r="E288" s="473"/>
      <c r="F288" s="473"/>
      <c r="G288" s="473"/>
      <c r="H288" s="473"/>
      <c r="I288" s="473"/>
      <c r="J288" s="473"/>
      <c r="K288" s="473"/>
      <c r="L288" s="473"/>
      <c r="M288" s="473"/>
      <c r="N288" s="473"/>
      <c r="O288" s="473"/>
      <c r="P288" s="473"/>
      <c r="Q288" s="473"/>
      <c r="R288" s="473"/>
      <c r="S288" s="473"/>
      <c r="T288" s="473"/>
    </row>
    <row r="289" spans="1:20" ht="12.75">
      <c r="A289" s="473"/>
      <c r="B289" s="473"/>
      <c r="C289" s="473"/>
      <c r="D289" s="473"/>
      <c r="E289" s="473"/>
      <c r="F289" s="473"/>
      <c r="G289" s="473"/>
      <c r="H289" s="473"/>
      <c r="I289" s="473"/>
      <c r="J289" s="473"/>
      <c r="K289" s="473"/>
      <c r="L289" s="473"/>
      <c r="M289" s="473"/>
      <c r="N289" s="473"/>
      <c r="O289" s="473"/>
      <c r="P289" s="473"/>
      <c r="Q289" s="473"/>
      <c r="R289" s="473"/>
      <c r="S289" s="473"/>
      <c r="T289" s="473"/>
    </row>
    <row r="290" spans="1:20" ht="12.75">
      <c r="A290" s="473"/>
      <c r="B290" s="473"/>
      <c r="C290" s="473"/>
      <c r="D290" s="473"/>
      <c r="E290" s="473"/>
      <c r="F290" s="473"/>
      <c r="G290" s="473"/>
      <c r="H290" s="473"/>
      <c r="I290" s="473"/>
      <c r="J290" s="473"/>
      <c r="K290" s="473"/>
      <c r="L290" s="473"/>
      <c r="M290" s="473"/>
      <c r="N290" s="473"/>
      <c r="O290" s="473"/>
      <c r="P290" s="473"/>
      <c r="Q290" s="473"/>
      <c r="R290" s="473"/>
      <c r="S290" s="473"/>
      <c r="T290" s="473"/>
    </row>
    <row r="291" spans="1:20" ht="12.75">
      <c r="A291" s="473"/>
      <c r="B291" s="473"/>
      <c r="C291" s="473"/>
      <c r="D291" s="473"/>
      <c r="E291" s="473"/>
      <c r="F291" s="473"/>
      <c r="G291" s="473"/>
      <c r="H291" s="473"/>
      <c r="I291" s="473"/>
      <c r="J291" s="473"/>
      <c r="K291" s="473"/>
      <c r="L291" s="473"/>
      <c r="M291" s="473"/>
      <c r="N291" s="473"/>
      <c r="O291" s="473"/>
      <c r="P291" s="473"/>
      <c r="Q291" s="473"/>
      <c r="R291" s="473"/>
      <c r="S291" s="473"/>
      <c r="T291" s="473"/>
    </row>
    <row r="292" spans="1:20" ht="12.75">
      <c r="A292" s="473"/>
      <c r="B292" s="473"/>
      <c r="C292" s="473"/>
      <c r="D292" s="473"/>
      <c r="E292" s="473"/>
      <c r="F292" s="473"/>
      <c r="G292" s="473"/>
      <c r="H292" s="473"/>
      <c r="I292" s="473"/>
      <c r="J292" s="473"/>
      <c r="K292" s="473"/>
      <c r="L292" s="473"/>
      <c r="M292" s="473"/>
      <c r="N292" s="473"/>
      <c r="O292" s="473"/>
      <c r="P292" s="473"/>
      <c r="Q292" s="473"/>
      <c r="R292" s="473"/>
      <c r="S292" s="473"/>
      <c r="T292" s="473"/>
    </row>
    <row r="293" spans="1:20" ht="12.75">
      <c r="A293" s="473"/>
      <c r="B293" s="473"/>
      <c r="C293" s="473"/>
      <c r="D293" s="473"/>
      <c r="E293" s="473"/>
      <c r="F293" s="473"/>
      <c r="G293" s="473"/>
      <c r="H293" s="473"/>
      <c r="I293" s="473"/>
      <c r="J293" s="473"/>
      <c r="K293" s="473"/>
      <c r="L293" s="473"/>
      <c r="M293" s="473"/>
      <c r="N293" s="473"/>
      <c r="O293" s="473"/>
      <c r="P293" s="473"/>
      <c r="Q293" s="473"/>
      <c r="R293" s="473"/>
      <c r="S293" s="473"/>
      <c r="T293" s="473"/>
    </row>
    <row r="294" spans="1:20" ht="12.75">
      <c r="A294" s="473"/>
      <c r="B294" s="473"/>
      <c r="C294" s="473"/>
      <c r="D294" s="473"/>
      <c r="E294" s="473"/>
      <c r="F294" s="473"/>
      <c r="G294" s="473"/>
      <c r="H294" s="473"/>
      <c r="I294" s="473"/>
      <c r="J294" s="473"/>
      <c r="K294" s="473"/>
      <c r="L294" s="473"/>
      <c r="M294" s="473"/>
      <c r="N294" s="473"/>
      <c r="O294" s="473"/>
      <c r="P294" s="473"/>
      <c r="Q294" s="473"/>
      <c r="R294" s="473"/>
      <c r="S294" s="473"/>
      <c r="T294" s="473"/>
    </row>
    <row r="295" spans="1:20" ht="12.75">
      <c r="A295" s="473"/>
      <c r="B295" s="473"/>
      <c r="C295" s="473"/>
      <c r="D295" s="473"/>
      <c r="E295" s="473"/>
      <c r="F295" s="473"/>
      <c r="G295" s="473"/>
      <c r="H295" s="473"/>
      <c r="I295" s="473"/>
      <c r="J295" s="473"/>
      <c r="K295" s="473"/>
      <c r="L295" s="473"/>
      <c r="M295" s="473"/>
      <c r="N295" s="473"/>
      <c r="O295" s="473"/>
      <c r="P295" s="473"/>
      <c r="Q295" s="473"/>
      <c r="R295" s="473"/>
      <c r="S295" s="473"/>
      <c r="T295" s="473"/>
    </row>
    <row r="296" spans="1:20" ht="12.75">
      <c r="A296" s="473"/>
      <c r="B296" s="473"/>
      <c r="C296" s="473"/>
      <c r="D296" s="473"/>
      <c r="E296" s="473"/>
      <c r="F296" s="473"/>
      <c r="G296" s="473"/>
      <c r="H296" s="473"/>
      <c r="I296" s="473"/>
      <c r="J296" s="473"/>
      <c r="K296" s="473"/>
      <c r="L296" s="473"/>
      <c r="M296" s="473"/>
      <c r="N296" s="473"/>
      <c r="O296" s="473"/>
      <c r="P296" s="473"/>
      <c r="Q296" s="473"/>
      <c r="R296" s="473"/>
      <c r="S296" s="473"/>
      <c r="T296" s="473"/>
    </row>
    <row r="297" spans="1:20" ht="12.75">
      <c r="A297" s="473"/>
      <c r="B297" s="473"/>
      <c r="C297" s="473"/>
      <c r="D297" s="473"/>
      <c r="E297" s="473"/>
      <c r="F297" s="473"/>
      <c r="G297" s="473"/>
      <c r="H297" s="473"/>
      <c r="I297" s="473"/>
      <c r="J297" s="473"/>
      <c r="K297" s="473"/>
      <c r="L297" s="473"/>
      <c r="M297" s="473"/>
      <c r="N297" s="473"/>
      <c r="O297" s="473"/>
      <c r="P297" s="473"/>
      <c r="Q297" s="473"/>
      <c r="R297" s="473"/>
      <c r="S297" s="473"/>
      <c r="T297" s="473"/>
    </row>
    <row r="298" spans="1:20" ht="12.75">
      <c r="A298" s="473"/>
      <c r="B298" s="473"/>
      <c r="C298" s="473"/>
      <c r="D298" s="473"/>
      <c r="E298" s="473"/>
      <c r="F298" s="473"/>
      <c r="G298" s="473"/>
      <c r="H298" s="473"/>
      <c r="I298" s="473"/>
      <c r="J298" s="473"/>
      <c r="K298" s="473"/>
      <c r="L298" s="473"/>
      <c r="M298" s="473"/>
      <c r="N298" s="473"/>
      <c r="O298" s="473"/>
      <c r="P298" s="473"/>
      <c r="Q298" s="473"/>
      <c r="R298" s="473"/>
      <c r="S298" s="473"/>
      <c r="T298" s="473"/>
    </row>
    <row r="299" spans="1:20" ht="12.75">
      <c r="A299" s="473"/>
      <c r="B299" s="473"/>
      <c r="C299" s="473"/>
      <c r="D299" s="473"/>
      <c r="E299" s="473"/>
      <c r="F299" s="473"/>
      <c r="G299" s="473"/>
      <c r="H299" s="473"/>
      <c r="I299" s="473"/>
      <c r="J299" s="473"/>
      <c r="K299" s="473"/>
      <c r="L299" s="473"/>
      <c r="M299" s="473"/>
      <c r="N299" s="473"/>
      <c r="O299" s="473"/>
      <c r="P299" s="473"/>
      <c r="Q299" s="473"/>
      <c r="R299" s="473"/>
      <c r="S299" s="473"/>
      <c r="T299" s="473"/>
    </row>
    <row r="300" spans="1:20" ht="12.75">
      <c r="A300" s="473"/>
      <c r="B300" s="473"/>
      <c r="C300" s="473"/>
      <c r="D300" s="473"/>
      <c r="E300" s="473"/>
      <c r="F300" s="473"/>
      <c r="G300" s="473"/>
      <c r="H300" s="473"/>
      <c r="I300" s="473"/>
      <c r="J300" s="473"/>
      <c r="K300" s="473"/>
      <c r="L300" s="473"/>
      <c r="M300" s="473"/>
      <c r="N300" s="473"/>
      <c r="O300" s="473"/>
      <c r="P300" s="473"/>
      <c r="Q300" s="473"/>
      <c r="R300" s="473"/>
      <c r="S300" s="473"/>
      <c r="T300" s="473"/>
    </row>
    <row r="301" spans="1:20" ht="12.75">
      <c r="A301" s="473"/>
      <c r="B301" s="473"/>
      <c r="C301" s="473"/>
      <c r="D301" s="473"/>
      <c r="E301" s="473"/>
      <c r="F301" s="473"/>
      <c r="G301" s="473"/>
      <c r="H301" s="473"/>
      <c r="I301" s="473"/>
      <c r="J301" s="473"/>
      <c r="K301" s="473"/>
      <c r="L301" s="473"/>
      <c r="M301" s="473"/>
      <c r="N301" s="473"/>
      <c r="O301" s="473"/>
      <c r="P301" s="473"/>
      <c r="Q301" s="473"/>
      <c r="R301" s="473"/>
      <c r="S301" s="473"/>
      <c r="T301" s="473"/>
    </row>
    <row r="302" spans="1:20" ht="12.75">
      <c r="A302" s="473"/>
      <c r="B302" s="473"/>
      <c r="C302" s="473"/>
      <c r="D302" s="473"/>
      <c r="E302" s="473"/>
      <c r="F302" s="473"/>
      <c r="G302" s="473"/>
      <c r="H302" s="473"/>
      <c r="I302" s="473"/>
      <c r="J302" s="473"/>
      <c r="K302" s="473"/>
      <c r="L302" s="473"/>
      <c r="M302" s="473"/>
      <c r="N302" s="473"/>
      <c r="O302" s="473"/>
      <c r="P302" s="473"/>
      <c r="Q302" s="473"/>
      <c r="R302" s="473"/>
      <c r="S302" s="473"/>
      <c r="T302" s="473"/>
    </row>
    <row r="303" spans="1:20" ht="12.75">
      <c r="A303" s="473"/>
      <c r="B303" s="473"/>
      <c r="C303" s="473"/>
      <c r="D303" s="473"/>
      <c r="E303" s="473"/>
      <c r="F303" s="473"/>
      <c r="G303" s="473"/>
      <c r="H303" s="473"/>
      <c r="I303" s="473"/>
      <c r="J303" s="473"/>
      <c r="K303" s="473"/>
      <c r="L303" s="473"/>
      <c r="M303" s="473"/>
      <c r="N303" s="473"/>
      <c r="O303" s="473"/>
      <c r="P303" s="473"/>
      <c r="Q303" s="473"/>
      <c r="R303" s="473"/>
      <c r="S303" s="473"/>
      <c r="T303" s="473"/>
    </row>
    <row r="304" spans="1:20" ht="12.75">
      <c r="A304" s="473"/>
      <c r="B304" s="473"/>
      <c r="C304" s="473"/>
      <c r="D304" s="473"/>
      <c r="E304" s="473"/>
      <c r="F304" s="473"/>
      <c r="G304" s="473"/>
      <c r="H304" s="473"/>
      <c r="I304" s="473"/>
      <c r="J304" s="473"/>
      <c r="K304" s="473"/>
      <c r="L304" s="473"/>
      <c r="M304" s="473"/>
      <c r="N304" s="473"/>
      <c r="O304" s="473"/>
      <c r="P304" s="473"/>
      <c r="Q304" s="473"/>
      <c r="R304" s="473"/>
      <c r="S304" s="473"/>
      <c r="T304" s="473"/>
    </row>
    <row r="305" spans="1:20" ht="12.75">
      <c r="A305" s="473"/>
      <c r="B305" s="473"/>
      <c r="C305" s="473"/>
      <c r="D305" s="473"/>
      <c r="E305" s="473"/>
      <c r="F305" s="473"/>
      <c r="G305" s="473"/>
      <c r="H305" s="473"/>
      <c r="I305" s="473"/>
      <c r="J305" s="473"/>
      <c r="K305" s="473"/>
      <c r="L305" s="473"/>
      <c r="M305" s="473"/>
      <c r="N305" s="473"/>
      <c r="O305" s="473"/>
      <c r="P305" s="473"/>
      <c r="Q305" s="473"/>
      <c r="R305" s="473"/>
      <c r="S305" s="473"/>
      <c r="T305" s="473"/>
    </row>
    <row r="306" spans="1:20" ht="12.75">
      <c r="A306" s="473"/>
      <c r="B306" s="473"/>
      <c r="C306" s="473"/>
      <c r="D306" s="473"/>
      <c r="E306" s="473"/>
      <c r="F306" s="473"/>
      <c r="G306" s="473"/>
      <c r="H306" s="473"/>
      <c r="I306" s="473"/>
      <c r="J306" s="473"/>
      <c r="K306" s="473"/>
      <c r="L306" s="473"/>
      <c r="M306" s="473"/>
      <c r="N306" s="473"/>
      <c r="O306" s="473"/>
      <c r="P306" s="473"/>
      <c r="Q306" s="473"/>
      <c r="R306" s="473"/>
      <c r="S306" s="473"/>
      <c r="T306" s="473"/>
    </row>
    <row r="307" spans="1:20" ht="12.75">
      <c r="A307" s="473"/>
      <c r="B307" s="473"/>
      <c r="C307" s="473"/>
      <c r="D307" s="473"/>
      <c r="E307" s="473"/>
      <c r="F307" s="473"/>
      <c r="G307" s="473"/>
      <c r="H307" s="473"/>
      <c r="I307" s="473"/>
      <c r="J307" s="473"/>
      <c r="K307" s="473"/>
      <c r="L307" s="473"/>
      <c r="M307" s="473"/>
      <c r="N307" s="473"/>
      <c r="O307" s="473"/>
      <c r="P307" s="473"/>
      <c r="Q307" s="473"/>
      <c r="R307" s="473"/>
      <c r="S307" s="473"/>
      <c r="T307" s="473"/>
    </row>
    <row r="308" spans="1:20" ht="12.75">
      <c r="A308" s="473"/>
      <c r="B308" s="473"/>
      <c r="C308" s="473"/>
      <c r="D308" s="473"/>
      <c r="E308" s="473"/>
      <c r="F308" s="473"/>
      <c r="G308" s="473"/>
      <c r="H308" s="473"/>
      <c r="I308" s="473"/>
      <c r="J308" s="473"/>
      <c r="K308" s="473"/>
      <c r="L308" s="473"/>
      <c r="M308" s="473"/>
      <c r="N308" s="473"/>
      <c r="O308" s="473"/>
      <c r="P308" s="473"/>
      <c r="Q308" s="473"/>
      <c r="R308" s="473"/>
      <c r="S308" s="473"/>
      <c r="T308" s="473"/>
    </row>
    <row r="309" spans="1:20" ht="12.75">
      <c r="A309" s="473"/>
      <c r="B309" s="473"/>
      <c r="C309" s="473"/>
      <c r="D309" s="473"/>
      <c r="E309" s="473"/>
      <c r="F309" s="473"/>
      <c r="G309" s="473"/>
      <c r="H309" s="473"/>
      <c r="I309" s="473"/>
      <c r="J309" s="473"/>
      <c r="K309" s="473"/>
      <c r="L309" s="473"/>
      <c r="M309" s="473"/>
      <c r="N309" s="473"/>
      <c r="O309" s="473"/>
      <c r="P309" s="473"/>
      <c r="Q309" s="473"/>
      <c r="R309" s="473"/>
      <c r="S309" s="473"/>
      <c r="T309" s="473"/>
    </row>
    <row r="310" spans="1:20" ht="12.75">
      <c r="A310" s="473"/>
      <c r="B310" s="473"/>
      <c r="C310" s="473"/>
      <c r="D310" s="473"/>
      <c r="E310" s="473"/>
      <c r="F310" s="473"/>
      <c r="G310" s="473"/>
      <c r="H310" s="473"/>
      <c r="I310" s="473"/>
      <c r="J310" s="473"/>
      <c r="K310" s="473"/>
      <c r="L310" s="473"/>
      <c r="M310" s="473"/>
      <c r="N310" s="473"/>
      <c r="O310" s="473"/>
      <c r="P310" s="473"/>
      <c r="Q310" s="473"/>
      <c r="R310" s="473"/>
      <c r="S310" s="473"/>
      <c r="T310" s="473"/>
    </row>
    <row r="311" spans="1:20" ht="12.75">
      <c r="A311" s="473"/>
      <c r="B311" s="473"/>
      <c r="C311" s="473"/>
      <c r="D311" s="473"/>
      <c r="E311" s="473"/>
      <c r="F311" s="473"/>
      <c r="G311" s="473"/>
      <c r="H311" s="473"/>
      <c r="I311" s="473"/>
      <c r="J311" s="473"/>
      <c r="K311" s="473"/>
      <c r="L311" s="473"/>
      <c r="M311" s="473"/>
      <c r="N311" s="473"/>
      <c r="O311" s="473"/>
      <c r="P311" s="473"/>
      <c r="Q311" s="473"/>
      <c r="R311" s="473"/>
      <c r="S311" s="473"/>
      <c r="T311" s="473"/>
    </row>
    <row r="312" spans="1:20" ht="12.75">
      <c r="A312" s="473"/>
      <c r="B312" s="473"/>
      <c r="C312" s="473"/>
      <c r="D312" s="473"/>
      <c r="E312" s="473"/>
      <c r="F312" s="473"/>
      <c r="G312" s="473"/>
      <c r="H312" s="473"/>
      <c r="I312" s="473"/>
      <c r="J312" s="473"/>
      <c r="K312" s="473"/>
      <c r="L312" s="473"/>
      <c r="M312" s="473"/>
      <c r="N312" s="473"/>
      <c r="O312" s="473"/>
      <c r="P312" s="473"/>
      <c r="Q312" s="473"/>
      <c r="R312" s="473"/>
      <c r="S312" s="473"/>
      <c r="T312" s="473"/>
    </row>
    <row r="313" spans="1:20" ht="12.75">
      <c r="A313" s="473"/>
      <c r="B313" s="473"/>
      <c r="C313" s="473"/>
      <c r="D313" s="473"/>
      <c r="E313" s="473"/>
      <c r="F313" s="473"/>
      <c r="G313" s="473"/>
      <c r="H313" s="473"/>
      <c r="I313" s="473"/>
      <c r="J313" s="473"/>
      <c r="K313" s="473"/>
      <c r="L313" s="473"/>
      <c r="M313" s="473"/>
      <c r="N313" s="473"/>
      <c r="O313" s="473"/>
      <c r="P313" s="473"/>
      <c r="Q313" s="473"/>
      <c r="R313" s="473"/>
      <c r="S313" s="473"/>
      <c r="T313" s="473"/>
    </row>
    <row r="314" spans="1:20" ht="12.75">
      <c r="A314" s="473"/>
      <c r="B314" s="473"/>
      <c r="C314" s="473"/>
      <c r="D314" s="473"/>
      <c r="E314" s="473"/>
      <c r="F314" s="473"/>
      <c r="G314" s="473"/>
      <c r="H314" s="473"/>
      <c r="I314" s="473"/>
      <c r="J314" s="473"/>
      <c r="K314" s="473"/>
      <c r="L314" s="473"/>
      <c r="M314" s="473"/>
      <c r="N314" s="473"/>
      <c r="O314" s="473"/>
      <c r="P314" s="473"/>
      <c r="Q314" s="473"/>
      <c r="R314" s="473"/>
      <c r="S314" s="473"/>
      <c r="T314" s="473"/>
    </row>
    <row r="315" spans="1:20" ht="12.75">
      <c r="A315" s="473"/>
      <c r="B315" s="473"/>
      <c r="C315" s="473"/>
      <c r="D315" s="473"/>
      <c r="E315" s="473"/>
      <c r="F315" s="473"/>
      <c r="G315" s="473"/>
      <c r="H315" s="473"/>
      <c r="I315" s="473"/>
      <c r="J315" s="473"/>
      <c r="K315" s="473"/>
      <c r="L315" s="473"/>
      <c r="M315" s="473"/>
      <c r="N315" s="473"/>
      <c r="O315" s="473"/>
      <c r="P315" s="473"/>
      <c r="Q315" s="473"/>
      <c r="R315" s="473"/>
      <c r="S315" s="473"/>
      <c r="T315" s="473"/>
    </row>
    <row r="316" spans="1:20" ht="12.75">
      <c r="A316" s="473"/>
      <c r="B316" s="473"/>
      <c r="C316" s="473"/>
      <c r="D316" s="473"/>
      <c r="E316" s="473"/>
      <c r="F316" s="473"/>
      <c r="G316" s="473"/>
      <c r="H316" s="473"/>
      <c r="I316" s="473"/>
      <c r="J316" s="473"/>
      <c r="K316" s="473"/>
      <c r="L316" s="473"/>
      <c r="M316" s="473"/>
      <c r="N316" s="473"/>
      <c r="O316" s="473"/>
      <c r="P316" s="473"/>
      <c r="Q316" s="473"/>
      <c r="R316" s="473"/>
      <c r="S316" s="473"/>
      <c r="T316" s="473"/>
    </row>
    <row r="317" spans="1:20" ht="12.75">
      <c r="A317" s="473"/>
      <c r="B317" s="473"/>
      <c r="C317" s="473"/>
      <c r="D317" s="473"/>
      <c r="E317" s="473"/>
      <c r="F317" s="473"/>
      <c r="G317" s="473"/>
      <c r="H317" s="473"/>
      <c r="I317" s="473"/>
      <c r="J317" s="473"/>
      <c r="K317" s="473"/>
      <c r="L317" s="473"/>
      <c r="M317" s="473"/>
      <c r="N317" s="473"/>
      <c r="O317" s="473"/>
      <c r="P317" s="473"/>
      <c r="Q317" s="473"/>
      <c r="R317" s="473"/>
      <c r="S317" s="473"/>
      <c r="T317" s="473"/>
    </row>
    <row r="318" spans="1:20" ht="12.75">
      <c r="A318" s="473"/>
      <c r="B318" s="473"/>
      <c r="C318" s="473"/>
      <c r="D318" s="473"/>
      <c r="E318" s="473"/>
      <c r="F318" s="473"/>
      <c r="G318" s="473"/>
      <c r="H318" s="473"/>
      <c r="I318" s="473"/>
      <c r="J318" s="473"/>
      <c r="K318" s="473"/>
      <c r="L318" s="473"/>
      <c r="M318" s="473"/>
      <c r="N318" s="473"/>
      <c r="O318" s="473"/>
      <c r="P318" s="473"/>
      <c r="Q318" s="473"/>
      <c r="R318" s="473"/>
      <c r="S318" s="473"/>
      <c r="T318" s="473"/>
    </row>
    <row r="319" spans="1:20" ht="12.75">
      <c r="A319" s="473"/>
      <c r="B319" s="473"/>
      <c r="C319" s="473"/>
      <c r="D319" s="473"/>
      <c r="E319" s="473"/>
      <c r="F319" s="473"/>
      <c r="G319" s="473"/>
      <c r="H319" s="473"/>
      <c r="I319" s="473"/>
      <c r="J319" s="473"/>
      <c r="K319" s="473"/>
      <c r="L319" s="473"/>
      <c r="M319" s="473"/>
      <c r="N319" s="473"/>
      <c r="O319" s="473"/>
      <c r="P319" s="473"/>
      <c r="Q319" s="473"/>
      <c r="R319" s="473"/>
      <c r="S319" s="473"/>
      <c r="T319" s="473"/>
    </row>
    <row r="320" spans="1:20" ht="12.75">
      <c r="A320" s="473"/>
      <c r="B320" s="473"/>
      <c r="C320" s="473"/>
      <c r="D320" s="473"/>
      <c r="E320" s="473"/>
      <c r="F320" s="473"/>
      <c r="G320" s="473"/>
      <c r="H320" s="473"/>
      <c r="I320" s="473"/>
      <c r="J320" s="473"/>
      <c r="K320" s="473"/>
      <c r="L320" s="473"/>
      <c r="M320" s="473"/>
      <c r="N320" s="473"/>
      <c r="O320" s="473"/>
      <c r="P320" s="473"/>
      <c r="Q320" s="473"/>
      <c r="R320" s="473"/>
      <c r="S320" s="473"/>
      <c r="T320" s="473"/>
    </row>
    <row r="321" spans="1:20" ht="12.75">
      <c r="A321" s="473"/>
      <c r="B321" s="473"/>
      <c r="C321" s="473"/>
      <c r="D321" s="473"/>
      <c r="E321" s="473"/>
      <c r="F321" s="473"/>
      <c r="G321" s="473"/>
      <c r="H321" s="473"/>
      <c r="I321" s="473"/>
      <c r="J321" s="473"/>
      <c r="K321" s="473"/>
      <c r="L321" s="473"/>
      <c r="M321" s="473"/>
      <c r="N321" s="473"/>
      <c r="O321" s="473"/>
      <c r="P321" s="473"/>
      <c r="Q321" s="473"/>
      <c r="R321" s="473"/>
      <c r="S321" s="473"/>
      <c r="T321" s="473"/>
    </row>
    <row r="322" spans="1:20" ht="12.75">
      <c r="A322" s="473"/>
      <c r="B322" s="473"/>
      <c r="C322" s="473"/>
      <c r="D322" s="473"/>
      <c r="E322" s="473"/>
      <c r="F322" s="473"/>
      <c r="G322" s="473"/>
      <c r="H322" s="473"/>
      <c r="I322" s="473"/>
      <c r="J322" s="473"/>
      <c r="K322" s="473"/>
      <c r="L322" s="473"/>
      <c r="M322" s="473"/>
      <c r="N322" s="473"/>
      <c r="O322" s="473"/>
      <c r="P322" s="473"/>
      <c r="Q322" s="473"/>
      <c r="R322" s="473"/>
      <c r="S322" s="473"/>
      <c r="T322" s="473"/>
    </row>
    <row r="323" spans="1:20" ht="12.75">
      <c r="A323" s="473"/>
      <c r="B323" s="473"/>
      <c r="C323" s="473"/>
      <c r="D323" s="473"/>
      <c r="E323" s="473"/>
      <c r="F323" s="473"/>
      <c r="G323" s="473"/>
      <c r="H323" s="473"/>
      <c r="I323" s="473"/>
      <c r="J323" s="473"/>
      <c r="K323" s="473"/>
      <c r="L323" s="473"/>
      <c r="M323" s="473"/>
      <c r="N323" s="473"/>
      <c r="O323" s="473"/>
      <c r="P323" s="473"/>
      <c r="Q323" s="473"/>
      <c r="R323" s="473"/>
      <c r="S323" s="473"/>
      <c r="T323" s="473"/>
    </row>
    <row r="324" spans="1:20" ht="12.75">
      <c r="A324" s="473"/>
      <c r="B324" s="473"/>
      <c r="C324" s="473"/>
      <c r="D324" s="473"/>
      <c r="E324" s="473"/>
      <c r="F324" s="473"/>
      <c r="G324" s="473"/>
      <c r="H324" s="473"/>
      <c r="I324" s="473"/>
      <c r="J324" s="473"/>
      <c r="K324" s="473"/>
      <c r="L324" s="473"/>
      <c r="M324" s="473"/>
      <c r="N324" s="473"/>
      <c r="O324" s="473"/>
      <c r="P324" s="473"/>
      <c r="Q324" s="473"/>
      <c r="R324" s="473"/>
      <c r="S324" s="473"/>
      <c r="T324" s="473"/>
    </row>
    <row r="325" spans="1:20" ht="12.75">
      <c r="A325" s="473"/>
      <c r="B325" s="473"/>
      <c r="C325" s="473"/>
      <c r="D325" s="473"/>
      <c r="E325" s="473"/>
      <c r="F325" s="473"/>
      <c r="G325" s="473"/>
      <c r="H325" s="473"/>
      <c r="I325" s="473"/>
      <c r="J325" s="473"/>
      <c r="K325" s="473"/>
      <c r="L325" s="473"/>
      <c r="M325" s="473"/>
      <c r="N325" s="473"/>
      <c r="O325" s="473"/>
      <c r="P325" s="473"/>
      <c r="Q325" s="473"/>
      <c r="R325" s="473"/>
      <c r="S325" s="473"/>
      <c r="T325" s="473"/>
    </row>
    <row r="326" spans="1:20" ht="12.75">
      <c r="A326" s="473"/>
      <c r="B326" s="473"/>
      <c r="C326" s="473"/>
      <c r="D326" s="473"/>
      <c r="E326" s="473"/>
      <c r="F326" s="473"/>
      <c r="G326" s="473"/>
      <c r="H326" s="473"/>
      <c r="I326" s="473"/>
      <c r="J326" s="473"/>
      <c r="K326" s="473"/>
      <c r="L326" s="473"/>
      <c r="M326" s="473"/>
      <c r="N326" s="473"/>
      <c r="O326" s="473"/>
      <c r="P326" s="473"/>
      <c r="Q326" s="473"/>
      <c r="R326" s="473"/>
      <c r="S326" s="473"/>
      <c r="T326" s="473"/>
    </row>
    <row r="327" spans="1:20" ht="12.75">
      <c r="A327" s="473"/>
      <c r="B327" s="473"/>
      <c r="C327" s="473"/>
      <c r="D327" s="473"/>
      <c r="E327" s="473"/>
      <c r="F327" s="473"/>
      <c r="G327" s="473"/>
      <c r="H327" s="473"/>
      <c r="I327" s="473"/>
      <c r="J327" s="473"/>
      <c r="K327" s="473"/>
      <c r="L327" s="473"/>
      <c r="M327" s="473"/>
      <c r="N327" s="473"/>
      <c r="O327" s="473"/>
      <c r="P327" s="473"/>
      <c r="Q327" s="473"/>
      <c r="R327" s="473"/>
      <c r="S327" s="473"/>
      <c r="T327" s="473"/>
    </row>
    <row r="328" spans="1:20" ht="12.75">
      <c r="A328" s="473"/>
      <c r="B328" s="473"/>
      <c r="C328" s="473"/>
      <c r="D328" s="473"/>
      <c r="E328" s="473"/>
      <c r="F328" s="473"/>
      <c r="G328" s="473"/>
      <c r="H328" s="473"/>
      <c r="I328" s="473"/>
      <c r="J328" s="473"/>
      <c r="K328" s="473"/>
      <c r="L328" s="473"/>
      <c r="M328" s="473"/>
      <c r="N328" s="473"/>
      <c r="O328" s="473"/>
      <c r="P328" s="473"/>
      <c r="Q328" s="473"/>
      <c r="R328" s="473"/>
      <c r="S328" s="473"/>
      <c r="T328" s="473"/>
    </row>
    <row r="329" spans="1:20" ht="12.75">
      <c r="A329" s="473"/>
      <c r="B329" s="473"/>
      <c r="C329" s="473"/>
      <c r="D329" s="473"/>
      <c r="E329" s="473"/>
      <c r="F329" s="473"/>
      <c r="G329" s="473"/>
      <c r="H329" s="473"/>
      <c r="I329" s="473"/>
      <c r="J329" s="473"/>
      <c r="K329" s="473"/>
      <c r="L329" s="473"/>
      <c r="M329" s="473"/>
      <c r="N329" s="473"/>
      <c r="O329" s="473"/>
      <c r="P329" s="473"/>
      <c r="Q329" s="473"/>
      <c r="R329" s="473"/>
      <c r="S329" s="473"/>
      <c r="T329" s="473"/>
    </row>
    <row r="330" spans="1:20" ht="12.75">
      <c r="A330" s="473"/>
      <c r="B330" s="473"/>
      <c r="C330" s="473"/>
      <c r="D330" s="473"/>
      <c r="E330" s="473"/>
      <c r="F330" s="473"/>
      <c r="G330" s="473"/>
      <c r="H330" s="473"/>
      <c r="I330" s="473"/>
      <c r="J330" s="473"/>
      <c r="K330" s="473"/>
      <c r="L330" s="473"/>
      <c r="M330" s="473"/>
      <c r="N330" s="473"/>
      <c r="O330" s="473"/>
      <c r="P330" s="473"/>
      <c r="Q330" s="473"/>
      <c r="R330" s="473"/>
      <c r="S330" s="473"/>
      <c r="T330" s="473"/>
    </row>
    <row r="331" spans="1:20" ht="12.75">
      <c r="A331" s="473"/>
      <c r="B331" s="473"/>
      <c r="C331" s="473"/>
      <c r="D331" s="473"/>
      <c r="E331" s="473"/>
      <c r="F331" s="473"/>
      <c r="G331" s="473"/>
      <c r="H331" s="473"/>
      <c r="I331" s="473"/>
      <c r="J331" s="473"/>
      <c r="K331" s="473"/>
      <c r="L331" s="473"/>
      <c r="M331" s="473"/>
      <c r="N331" s="473"/>
      <c r="O331" s="473"/>
      <c r="P331" s="473"/>
      <c r="Q331" s="473"/>
      <c r="R331" s="473"/>
      <c r="S331" s="473"/>
      <c r="T331" s="473"/>
    </row>
    <row r="332" spans="1:20" ht="12.75">
      <c r="A332" s="473"/>
      <c r="B332" s="473"/>
      <c r="C332" s="473"/>
      <c r="D332" s="473"/>
      <c r="E332" s="473"/>
      <c r="F332" s="473"/>
      <c r="G332" s="473"/>
      <c r="H332" s="473"/>
      <c r="I332" s="473"/>
      <c r="J332" s="473"/>
      <c r="K332" s="473"/>
      <c r="L332" s="473"/>
      <c r="M332" s="473"/>
      <c r="N332" s="473"/>
      <c r="O332" s="473"/>
      <c r="P332" s="473"/>
      <c r="Q332" s="473"/>
      <c r="R332" s="473"/>
      <c r="S332" s="473"/>
      <c r="T332" s="473"/>
    </row>
    <row r="333" spans="1:20" ht="12.75">
      <c r="A333" s="473"/>
      <c r="B333" s="473"/>
      <c r="C333" s="473"/>
      <c r="D333" s="473"/>
      <c r="E333" s="473"/>
      <c r="F333" s="473"/>
      <c r="G333" s="473"/>
      <c r="H333" s="473"/>
      <c r="I333" s="473"/>
      <c r="J333" s="473"/>
      <c r="K333" s="473"/>
      <c r="L333" s="473"/>
      <c r="M333" s="473"/>
      <c r="N333" s="473"/>
      <c r="O333" s="473"/>
      <c r="P333" s="473"/>
      <c r="Q333" s="473"/>
      <c r="R333" s="473"/>
      <c r="S333" s="473"/>
      <c r="T333" s="473"/>
    </row>
    <row r="334" spans="1:20" ht="12.75">
      <c r="A334" s="473"/>
      <c r="B334" s="473"/>
      <c r="C334" s="473"/>
      <c r="D334" s="473"/>
      <c r="E334" s="473"/>
      <c r="F334" s="473"/>
      <c r="G334" s="473"/>
      <c r="H334" s="473"/>
      <c r="I334" s="473"/>
      <c r="J334" s="473"/>
      <c r="K334" s="473"/>
      <c r="L334" s="473"/>
      <c r="M334" s="473"/>
      <c r="N334" s="473"/>
      <c r="O334" s="473"/>
      <c r="P334" s="473"/>
      <c r="Q334" s="473"/>
      <c r="R334" s="473"/>
      <c r="S334" s="473"/>
      <c r="T334" s="473"/>
    </row>
    <row r="335" spans="1:20" ht="12.75">
      <c r="A335" s="473"/>
      <c r="B335" s="473"/>
      <c r="C335" s="473"/>
      <c r="D335" s="473"/>
      <c r="E335" s="473"/>
      <c r="F335" s="473"/>
      <c r="G335" s="473"/>
      <c r="H335" s="473"/>
      <c r="I335" s="473"/>
      <c r="J335" s="473"/>
      <c r="K335" s="473"/>
      <c r="L335" s="473"/>
      <c r="M335" s="473"/>
      <c r="N335" s="473"/>
      <c r="O335" s="473"/>
      <c r="P335" s="473"/>
      <c r="Q335" s="473"/>
      <c r="R335" s="473"/>
      <c r="S335" s="473"/>
      <c r="T335" s="473"/>
    </row>
    <row r="336" spans="1:20" ht="12.75">
      <c r="A336" s="473"/>
      <c r="B336" s="473"/>
      <c r="C336" s="473"/>
      <c r="D336" s="473"/>
      <c r="E336" s="473"/>
      <c r="F336" s="473"/>
      <c r="G336" s="473"/>
      <c r="H336" s="473"/>
      <c r="I336" s="473"/>
      <c r="J336" s="473"/>
      <c r="K336" s="473"/>
      <c r="L336" s="473"/>
      <c r="M336" s="473"/>
      <c r="N336" s="473"/>
      <c r="O336" s="473"/>
      <c r="P336" s="473"/>
      <c r="Q336" s="473"/>
      <c r="R336" s="473"/>
      <c r="S336" s="473"/>
      <c r="T336" s="473"/>
    </row>
    <row r="337" spans="1:20" ht="12.75">
      <c r="A337" s="473"/>
      <c r="B337" s="473"/>
      <c r="C337" s="473"/>
      <c r="D337" s="473"/>
      <c r="E337" s="473"/>
      <c r="F337" s="473"/>
      <c r="G337" s="473"/>
      <c r="H337" s="473"/>
      <c r="I337" s="473"/>
      <c r="J337" s="473"/>
      <c r="K337" s="473"/>
      <c r="L337" s="473"/>
      <c r="M337" s="473"/>
      <c r="N337" s="473"/>
      <c r="O337" s="473"/>
      <c r="P337" s="473"/>
      <c r="Q337" s="473"/>
      <c r="R337" s="473"/>
      <c r="S337" s="473"/>
      <c r="T337" s="473"/>
    </row>
    <row r="338" spans="1:20" ht="12.75">
      <c r="A338" s="473"/>
      <c r="B338" s="473"/>
      <c r="C338" s="473"/>
      <c r="D338" s="473"/>
      <c r="E338" s="473"/>
      <c r="F338" s="473"/>
      <c r="G338" s="473"/>
      <c r="H338" s="473"/>
      <c r="I338" s="473"/>
      <c r="J338" s="473"/>
      <c r="K338" s="473"/>
      <c r="L338" s="473"/>
      <c r="M338" s="473"/>
      <c r="N338" s="473"/>
      <c r="O338" s="473"/>
      <c r="P338" s="473"/>
      <c r="Q338" s="473"/>
      <c r="R338" s="473"/>
      <c r="S338" s="473"/>
      <c r="T338" s="473"/>
    </row>
    <row r="339" spans="1:20" ht="12.75">
      <c r="A339" s="473"/>
      <c r="B339" s="473"/>
      <c r="C339" s="473"/>
      <c r="D339" s="473"/>
      <c r="E339" s="473"/>
      <c r="F339" s="473"/>
      <c r="G339" s="473"/>
      <c r="H339" s="473"/>
      <c r="I339" s="473"/>
      <c r="J339" s="473"/>
      <c r="K339" s="473"/>
      <c r="L339" s="473"/>
      <c r="M339" s="473"/>
      <c r="N339" s="473"/>
      <c r="O339" s="473"/>
      <c r="P339" s="473"/>
      <c r="Q339" s="473"/>
      <c r="R339" s="473"/>
      <c r="S339" s="473"/>
      <c r="T339" s="473"/>
    </row>
    <row r="340" spans="1:20" ht="12.75">
      <c r="A340" s="473"/>
      <c r="B340" s="473"/>
      <c r="C340" s="473"/>
      <c r="D340" s="473"/>
      <c r="E340" s="473"/>
      <c r="F340" s="473"/>
      <c r="G340" s="473"/>
      <c r="H340" s="473"/>
      <c r="I340" s="473"/>
      <c r="J340" s="473"/>
      <c r="K340" s="473"/>
      <c r="L340" s="473"/>
      <c r="M340" s="473"/>
      <c r="N340" s="473"/>
      <c r="O340" s="473"/>
      <c r="P340" s="473"/>
      <c r="Q340" s="473"/>
      <c r="R340" s="473"/>
      <c r="S340" s="473"/>
      <c r="T340" s="473"/>
    </row>
    <row r="341" spans="1:20" ht="12.75">
      <c r="A341" s="473"/>
      <c r="B341" s="473"/>
      <c r="C341" s="473"/>
      <c r="D341" s="473"/>
      <c r="E341" s="473"/>
      <c r="F341" s="473"/>
      <c r="G341" s="473"/>
      <c r="H341" s="473"/>
      <c r="I341" s="473"/>
      <c r="J341" s="473"/>
      <c r="K341" s="473"/>
      <c r="L341" s="473"/>
      <c r="M341" s="473"/>
      <c r="N341" s="473"/>
      <c r="O341" s="473"/>
      <c r="P341" s="473"/>
      <c r="Q341" s="473"/>
      <c r="R341" s="473"/>
      <c r="S341" s="473"/>
      <c r="T341" s="473"/>
    </row>
    <row r="342" spans="1:20" ht="12.75">
      <c r="A342" s="473"/>
      <c r="B342" s="473"/>
      <c r="C342" s="473"/>
      <c r="D342" s="473"/>
      <c r="E342" s="473"/>
      <c r="F342" s="473"/>
      <c r="G342" s="473"/>
      <c r="H342" s="473"/>
      <c r="I342" s="473"/>
      <c r="J342" s="473"/>
      <c r="K342" s="473"/>
      <c r="L342" s="473"/>
      <c r="M342" s="473"/>
      <c r="N342" s="473"/>
      <c r="O342" s="473"/>
      <c r="P342" s="473"/>
      <c r="Q342" s="473"/>
      <c r="R342" s="473"/>
      <c r="S342" s="473"/>
      <c r="T342" s="473"/>
    </row>
    <row r="343" spans="1:20" ht="12.75">
      <c r="A343" s="473"/>
      <c r="B343" s="473"/>
      <c r="C343" s="473"/>
      <c r="D343" s="473"/>
      <c r="E343" s="473"/>
      <c r="F343" s="473"/>
      <c r="G343" s="473"/>
      <c r="H343" s="473"/>
      <c r="I343" s="473"/>
      <c r="J343" s="473"/>
      <c r="K343" s="473"/>
      <c r="L343" s="473"/>
      <c r="M343" s="473"/>
      <c r="N343" s="473"/>
      <c r="O343" s="473"/>
      <c r="P343" s="473"/>
      <c r="Q343" s="473"/>
      <c r="R343" s="473"/>
      <c r="S343" s="473"/>
      <c r="T343" s="473"/>
    </row>
    <row r="344" spans="1:20" ht="12.75">
      <c r="A344" s="473"/>
      <c r="B344" s="473"/>
      <c r="C344" s="473"/>
      <c r="D344" s="473"/>
      <c r="E344" s="473"/>
      <c r="F344" s="473"/>
      <c r="G344" s="473"/>
      <c r="H344" s="473"/>
      <c r="I344" s="473"/>
      <c r="J344" s="473"/>
      <c r="K344" s="473"/>
      <c r="L344" s="473"/>
      <c r="M344" s="473"/>
      <c r="N344" s="473"/>
      <c r="O344" s="473"/>
      <c r="P344" s="473"/>
      <c r="Q344" s="473"/>
      <c r="R344" s="473"/>
      <c r="S344" s="473"/>
      <c r="T344" s="473"/>
    </row>
    <row r="345" spans="1:20" ht="12.75">
      <c r="A345" s="473"/>
      <c r="B345" s="473"/>
      <c r="C345" s="473"/>
      <c r="D345" s="473"/>
      <c r="E345" s="473"/>
      <c r="F345" s="473"/>
      <c r="G345" s="473"/>
      <c r="H345" s="473"/>
      <c r="I345" s="473"/>
      <c r="J345" s="473"/>
      <c r="K345" s="473"/>
      <c r="L345" s="473"/>
      <c r="M345" s="473"/>
      <c r="N345" s="473"/>
      <c r="O345" s="473"/>
      <c r="P345" s="473"/>
      <c r="Q345" s="473"/>
      <c r="R345" s="473"/>
      <c r="S345" s="473"/>
      <c r="T345" s="473"/>
    </row>
    <row r="346" spans="1:20" ht="12.75">
      <c r="A346" s="473"/>
      <c r="B346" s="473"/>
      <c r="C346" s="473"/>
      <c r="D346" s="473"/>
      <c r="E346" s="473"/>
      <c r="F346" s="473"/>
      <c r="G346" s="473"/>
      <c r="H346" s="473"/>
      <c r="I346" s="473"/>
      <c r="J346" s="473"/>
      <c r="K346" s="473"/>
      <c r="L346" s="473"/>
      <c r="M346" s="473"/>
      <c r="N346" s="473"/>
      <c r="O346" s="473"/>
      <c r="P346" s="473"/>
      <c r="Q346" s="473"/>
      <c r="R346" s="473"/>
      <c r="S346" s="473"/>
      <c r="T346" s="473"/>
    </row>
    <row r="347" spans="1:20" ht="12.75">
      <c r="A347" s="473"/>
      <c r="B347" s="473"/>
      <c r="C347" s="473"/>
      <c r="D347" s="473"/>
      <c r="E347" s="473"/>
      <c r="F347" s="473"/>
      <c r="G347" s="473"/>
      <c r="H347" s="473"/>
      <c r="I347" s="473"/>
      <c r="J347" s="473"/>
      <c r="K347" s="473"/>
      <c r="L347" s="473"/>
      <c r="M347" s="473"/>
      <c r="N347" s="473"/>
      <c r="O347" s="473"/>
      <c r="P347" s="473"/>
      <c r="Q347" s="473"/>
      <c r="R347" s="473"/>
      <c r="S347" s="473"/>
      <c r="T347" s="473"/>
    </row>
    <row r="348" spans="1:20" ht="12.75">
      <c r="A348" s="473"/>
      <c r="B348" s="473"/>
      <c r="C348" s="473"/>
      <c r="D348" s="473"/>
      <c r="E348" s="473"/>
      <c r="F348" s="473"/>
      <c r="G348" s="473"/>
      <c r="H348" s="473"/>
      <c r="I348" s="473"/>
      <c r="J348" s="473"/>
      <c r="K348" s="473"/>
      <c r="L348" s="473"/>
      <c r="M348" s="473"/>
      <c r="N348" s="473"/>
      <c r="O348" s="473"/>
      <c r="P348" s="473"/>
      <c r="Q348" s="473"/>
      <c r="R348" s="473"/>
      <c r="S348" s="473"/>
      <c r="T348" s="473"/>
    </row>
    <row r="349" spans="1:20" ht="12.75">
      <c r="A349" s="473"/>
      <c r="B349" s="473"/>
      <c r="C349" s="473"/>
      <c r="D349" s="473"/>
      <c r="E349" s="473"/>
      <c r="F349" s="473"/>
      <c r="G349" s="473"/>
      <c r="H349" s="473"/>
      <c r="I349" s="473"/>
      <c r="J349" s="473"/>
      <c r="K349" s="473"/>
      <c r="L349" s="473"/>
      <c r="M349" s="473"/>
      <c r="N349" s="473"/>
      <c r="O349" s="473"/>
      <c r="P349" s="473"/>
      <c r="Q349" s="473"/>
      <c r="R349" s="473"/>
      <c r="S349" s="473"/>
      <c r="T349" s="473"/>
    </row>
    <row r="350" spans="1:20" ht="12.75">
      <c r="A350" s="473"/>
      <c r="B350" s="473"/>
      <c r="C350" s="473"/>
      <c r="D350" s="473"/>
      <c r="E350" s="473"/>
      <c r="F350" s="473"/>
      <c r="G350" s="473"/>
      <c r="H350" s="473"/>
      <c r="I350" s="473"/>
      <c r="J350" s="473"/>
      <c r="K350" s="473"/>
      <c r="L350" s="473"/>
      <c r="M350" s="473"/>
      <c r="N350" s="473"/>
      <c r="O350" s="473"/>
      <c r="P350" s="473"/>
      <c r="Q350" s="473"/>
      <c r="R350" s="473"/>
      <c r="S350" s="473"/>
      <c r="T350" s="473"/>
    </row>
    <row r="351" spans="1:20" ht="12.75">
      <c r="A351" s="473"/>
      <c r="B351" s="473"/>
      <c r="C351" s="473"/>
      <c r="D351" s="473"/>
      <c r="E351" s="473"/>
      <c r="F351" s="473"/>
      <c r="G351" s="473"/>
      <c r="H351" s="473"/>
      <c r="I351" s="473"/>
      <c r="J351" s="473"/>
      <c r="K351" s="473"/>
      <c r="L351" s="473"/>
      <c r="M351" s="473"/>
      <c r="N351" s="473"/>
      <c r="O351" s="473"/>
      <c r="P351" s="473"/>
      <c r="Q351" s="473"/>
      <c r="R351" s="473"/>
      <c r="S351" s="473"/>
      <c r="T351" s="473"/>
    </row>
    <row r="352" spans="1:20" ht="12.75">
      <c r="A352" s="473"/>
      <c r="B352" s="473"/>
      <c r="C352" s="473"/>
      <c r="D352" s="473"/>
      <c r="E352" s="473"/>
      <c r="F352" s="473"/>
      <c r="G352" s="473"/>
      <c r="H352" s="473"/>
      <c r="I352" s="473"/>
      <c r="J352" s="473"/>
      <c r="K352" s="473"/>
      <c r="L352" s="473"/>
      <c r="M352" s="473"/>
      <c r="N352" s="473"/>
      <c r="O352" s="473"/>
      <c r="P352" s="473"/>
      <c r="Q352" s="473"/>
      <c r="R352" s="473"/>
      <c r="S352" s="473"/>
      <c r="T352" s="473"/>
    </row>
    <row r="353" spans="1:20" ht="12.75">
      <c r="A353" s="473"/>
      <c r="B353" s="473"/>
      <c r="C353" s="473"/>
      <c r="D353" s="473"/>
      <c r="E353" s="473"/>
      <c r="F353" s="473"/>
      <c r="G353" s="473"/>
      <c r="H353" s="473"/>
      <c r="I353" s="473"/>
      <c r="J353" s="473"/>
      <c r="K353" s="473"/>
      <c r="L353" s="473"/>
      <c r="M353" s="473"/>
      <c r="N353" s="473"/>
      <c r="O353" s="473"/>
      <c r="P353" s="473"/>
      <c r="Q353" s="473"/>
      <c r="R353" s="473"/>
      <c r="S353" s="473"/>
      <c r="T353" s="473"/>
    </row>
    <row r="354" spans="1:20" ht="12.75">
      <c r="A354" s="473"/>
      <c r="B354" s="473"/>
      <c r="C354" s="473"/>
      <c r="D354" s="473"/>
      <c r="E354" s="473"/>
      <c r="F354" s="473"/>
      <c r="G354" s="473"/>
      <c r="H354" s="473"/>
      <c r="I354" s="473"/>
      <c r="J354" s="473"/>
      <c r="K354" s="473"/>
      <c r="L354" s="473"/>
      <c r="M354" s="473"/>
      <c r="N354" s="473"/>
      <c r="O354" s="473"/>
      <c r="P354" s="473"/>
      <c r="Q354" s="473"/>
      <c r="R354" s="473"/>
      <c r="S354" s="473"/>
      <c r="T354" s="473"/>
    </row>
    <row r="355" spans="1:20" ht="12.75">
      <c r="A355" s="473"/>
      <c r="B355" s="473"/>
      <c r="C355" s="473"/>
      <c r="D355" s="473"/>
      <c r="E355" s="473"/>
      <c r="F355" s="473"/>
      <c r="G355" s="473"/>
      <c r="H355" s="473"/>
      <c r="I355" s="473"/>
      <c r="J355" s="473"/>
      <c r="K355" s="473"/>
      <c r="L355" s="473"/>
      <c r="M355" s="473"/>
      <c r="N355" s="473"/>
      <c r="O355" s="473"/>
      <c r="P355" s="473"/>
      <c r="Q355" s="473"/>
      <c r="R355" s="473"/>
      <c r="S355" s="473"/>
      <c r="T355" s="473"/>
    </row>
    <row r="356" spans="1:20" ht="12.75">
      <c r="A356" s="473"/>
      <c r="B356" s="473"/>
      <c r="C356" s="473"/>
      <c r="D356" s="473"/>
      <c r="E356" s="473"/>
      <c r="F356" s="473"/>
      <c r="G356" s="473"/>
      <c r="H356" s="473"/>
      <c r="I356" s="473"/>
      <c r="J356" s="473"/>
      <c r="K356" s="473"/>
      <c r="L356" s="473"/>
      <c r="M356" s="473"/>
      <c r="N356" s="473"/>
      <c r="O356" s="473"/>
      <c r="P356" s="473"/>
      <c r="Q356" s="473"/>
      <c r="R356" s="473"/>
      <c r="S356" s="473"/>
      <c r="T356" s="473"/>
    </row>
    <row r="357" spans="1:20" ht="12.75">
      <c r="A357" s="473"/>
      <c r="B357" s="473"/>
      <c r="C357" s="473"/>
      <c r="D357" s="473"/>
      <c r="E357" s="473"/>
      <c r="F357" s="473"/>
      <c r="G357" s="473"/>
      <c r="H357" s="473"/>
      <c r="I357" s="473"/>
      <c r="J357" s="473"/>
      <c r="K357" s="473"/>
      <c r="L357" s="473"/>
      <c r="M357" s="473"/>
      <c r="N357" s="473"/>
      <c r="O357" s="473"/>
      <c r="P357" s="473"/>
      <c r="Q357" s="473"/>
      <c r="R357" s="473"/>
      <c r="S357" s="473"/>
      <c r="T357" s="473"/>
    </row>
    <row r="358" spans="1:20" ht="12.75">
      <c r="A358" s="473"/>
      <c r="B358" s="473"/>
      <c r="C358" s="473"/>
      <c r="D358" s="473"/>
      <c r="E358" s="473"/>
      <c r="F358" s="473"/>
      <c r="G358" s="473"/>
      <c r="H358" s="473"/>
      <c r="I358" s="473"/>
      <c r="J358" s="473"/>
      <c r="K358" s="473"/>
      <c r="L358" s="473"/>
      <c r="M358" s="473"/>
      <c r="N358" s="473"/>
      <c r="O358" s="473"/>
      <c r="P358" s="473"/>
      <c r="Q358" s="473"/>
      <c r="R358" s="473"/>
      <c r="S358" s="473"/>
      <c r="T358" s="473"/>
    </row>
    <row r="359" spans="1:20" ht="12.75">
      <c r="A359" s="473"/>
      <c r="B359" s="473"/>
      <c r="C359" s="473"/>
      <c r="D359" s="473"/>
      <c r="E359" s="473"/>
      <c r="F359" s="473"/>
      <c r="G359" s="473"/>
      <c r="H359" s="473"/>
      <c r="I359" s="473"/>
      <c r="J359" s="473"/>
      <c r="K359" s="473"/>
      <c r="L359" s="473"/>
      <c r="M359" s="473"/>
      <c r="N359" s="473"/>
      <c r="O359" s="473"/>
      <c r="P359" s="473"/>
      <c r="Q359" s="473"/>
      <c r="R359" s="473"/>
      <c r="S359" s="473"/>
      <c r="T359" s="473"/>
    </row>
    <row r="360" spans="1:20" ht="12.75">
      <c r="A360" s="473"/>
      <c r="B360" s="473"/>
      <c r="C360" s="473"/>
      <c r="D360" s="473"/>
      <c r="E360" s="473"/>
      <c r="F360" s="473"/>
      <c r="G360" s="473"/>
      <c r="H360" s="473"/>
      <c r="I360" s="473"/>
      <c r="J360" s="473"/>
      <c r="K360" s="473"/>
      <c r="L360" s="473"/>
      <c r="M360" s="473"/>
      <c r="N360" s="473"/>
      <c r="O360" s="473"/>
      <c r="P360" s="473"/>
      <c r="Q360" s="473"/>
      <c r="R360" s="473"/>
      <c r="S360" s="473"/>
      <c r="T360" s="473"/>
    </row>
    <row r="361" spans="1:20" ht="12.75">
      <c r="A361" s="473"/>
      <c r="B361" s="473"/>
      <c r="C361" s="473"/>
      <c r="D361" s="473"/>
      <c r="E361" s="473"/>
      <c r="F361" s="473"/>
      <c r="G361" s="473"/>
      <c r="H361" s="473"/>
      <c r="I361" s="473"/>
      <c r="J361" s="473"/>
      <c r="K361" s="473"/>
      <c r="L361" s="473"/>
      <c r="M361" s="473"/>
      <c r="N361" s="473"/>
      <c r="O361" s="473"/>
      <c r="P361" s="473"/>
      <c r="Q361" s="473"/>
      <c r="R361" s="473"/>
      <c r="S361" s="473"/>
      <c r="T361" s="473"/>
    </row>
    <row r="362" spans="1:20" ht="12.75">
      <c r="A362" s="473"/>
      <c r="B362" s="473"/>
      <c r="C362" s="473"/>
      <c r="D362" s="473"/>
      <c r="E362" s="473"/>
      <c r="F362" s="473"/>
      <c r="G362" s="473"/>
      <c r="H362" s="473"/>
      <c r="I362" s="473"/>
      <c r="J362" s="473"/>
      <c r="K362" s="473"/>
      <c r="L362" s="473"/>
      <c r="M362" s="473"/>
      <c r="N362" s="473"/>
      <c r="O362" s="473"/>
      <c r="P362" s="473"/>
      <c r="Q362" s="473"/>
      <c r="R362" s="473"/>
      <c r="S362" s="473"/>
      <c r="T362" s="473"/>
    </row>
    <row r="363" spans="1:20" ht="12.75">
      <c r="A363" s="473"/>
      <c r="B363" s="473"/>
      <c r="C363" s="473"/>
      <c r="D363" s="473"/>
      <c r="E363" s="473"/>
      <c r="F363" s="473"/>
      <c r="G363" s="473"/>
      <c r="H363" s="473"/>
      <c r="I363" s="473"/>
      <c r="J363" s="473"/>
      <c r="K363" s="473"/>
      <c r="L363" s="473"/>
      <c r="M363" s="473"/>
      <c r="N363" s="473"/>
      <c r="O363" s="473"/>
      <c r="P363" s="473"/>
      <c r="Q363" s="473"/>
      <c r="R363" s="473"/>
      <c r="S363" s="473"/>
      <c r="T363" s="473"/>
    </row>
    <row r="364" spans="1:20" ht="12.75">
      <c r="A364" s="473"/>
      <c r="B364" s="473"/>
      <c r="C364" s="473"/>
      <c r="D364" s="473"/>
      <c r="E364" s="473"/>
      <c r="F364" s="473"/>
      <c r="G364" s="473"/>
      <c r="H364" s="473"/>
      <c r="I364" s="473"/>
      <c r="J364" s="473"/>
      <c r="K364" s="473"/>
      <c r="L364" s="473"/>
      <c r="M364" s="473"/>
      <c r="N364" s="473"/>
      <c r="O364" s="473"/>
      <c r="P364" s="473"/>
      <c r="Q364" s="473"/>
      <c r="R364" s="473"/>
      <c r="S364" s="473"/>
      <c r="T364" s="473"/>
    </row>
    <row r="365" spans="1:20" ht="12.75">
      <c r="A365" s="473"/>
      <c r="B365" s="473"/>
      <c r="C365" s="473"/>
      <c r="D365" s="473"/>
      <c r="E365" s="473"/>
      <c r="F365" s="473"/>
      <c r="G365" s="473"/>
      <c r="H365" s="473"/>
      <c r="I365" s="473"/>
      <c r="J365" s="473"/>
      <c r="K365" s="473"/>
      <c r="L365" s="473"/>
      <c r="M365" s="473"/>
      <c r="N365" s="473"/>
      <c r="O365" s="473"/>
      <c r="P365" s="473"/>
      <c r="Q365" s="473"/>
      <c r="R365" s="473"/>
      <c r="S365" s="473"/>
      <c r="T365" s="473"/>
    </row>
    <row r="366" spans="1:20" ht="12.75">
      <c r="A366" s="473"/>
      <c r="B366" s="473"/>
      <c r="C366" s="473"/>
      <c r="D366" s="473"/>
      <c r="E366" s="473"/>
      <c r="F366" s="473"/>
      <c r="G366" s="473"/>
      <c r="H366" s="473"/>
      <c r="I366" s="473"/>
      <c r="J366" s="473"/>
      <c r="K366" s="473"/>
      <c r="L366" s="473"/>
      <c r="M366" s="473"/>
      <c r="N366" s="473"/>
      <c r="O366" s="473"/>
      <c r="P366" s="473"/>
      <c r="Q366" s="473"/>
      <c r="R366" s="473"/>
      <c r="S366" s="473"/>
      <c r="T366" s="473"/>
    </row>
    <row r="367" spans="1:20" ht="12.75">
      <c r="A367" s="473"/>
      <c r="B367" s="473"/>
      <c r="C367" s="473"/>
      <c r="D367" s="473"/>
      <c r="E367" s="473"/>
      <c r="F367" s="473"/>
      <c r="G367" s="473"/>
      <c r="H367" s="473"/>
      <c r="I367" s="473"/>
      <c r="J367" s="473"/>
      <c r="K367" s="473"/>
      <c r="L367" s="473"/>
      <c r="M367" s="473"/>
      <c r="N367" s="473"/>
      <c r="O367" s="473"/>
      <c r="P367" s="473"/>
      <c r="Q367" s="473"/>
      <c r="R367" s="473"/>
      <c r="S367" s="473"/>
      <c r="T367" s="473"/>
    </row>
    <row r="368" spans="1:20" ht="12.75">
      <c r="A368" s="473"/>
      <c r="B368" s="473"/>
      <c r="C368" s="473"/>
      <c r="D368" s="473"/>
      <c r="E368" s="473"/>
      <c r="F368" s="473"/>
      <c r="G368" s="473"/>
      <c r="H368" s="473"/>
      <c r="I368" s="473"/>
      <c r="J368" s="473"/>
      <c r="K368" s="473"/>
      <c r="L368" s="473"/>
      <c r="M368" s="473"/>
      <c r="N368" s="473"/>
      <c r="O368" s="473"/>
      <c r="P368" s="473"/>
      <c r="Q368" s="473"/>
      <c r="R368" s="473"/>
      <c r="S368" s="473"/>
      <c r="T368" s="473"/>
    </row>
    <row r="369" spans="1:20" ht="12.75">
      <c r="A369" s="473"/>
      <c r="B369" s="473"/>
      <c r="C369" s="473"/>
      <c r="D369" s="473"/>
      <c r="E369" s="473"/>
      <c r="F369" s="473"/>
      <c r="G369" s="473"/>
      <c r="H369" s="473"/>
      <c r="I369" s="473"/>
      <c r="J369" s="473"/>
      <c r="K369" s="473"/>
      <c r="L369" s="473"/>
      <c r="M369" s="473"/>
      <c r="N369" s="473"/>
      <c r="O369" s="473"/>
      <c r="P369" s="473"/>
      <c r="Q369" s="473"/>
      <c r="R369" s="473"/>
      <c r="S369" s="473"/>
      <c r="T369" s="473"/>
    </row>
    <row r="370" spans="1:20" ht="12.75">
      <c r="A370" s="473"/>
      <c r="B370" s="473"/>
      <c r="C370" s="473"/>
      <c r="D370" s="473"/>
      <c r="E370" s="473"/>
      <c r="F370" s="473"/>
      <c r="G370" s="473"/>
      <c r="H370" s="473"/>
      <c r="I370" s="473"/>
      <c r="J370" s="473"/>
      <c r="K370" s="473"/>
      <c r="L370" s="473"/>
      <c r="M370" s="473"/>
      <c r="N370" s="473"/>
      <c r="O370" s="473"/>
      <c r="P370" s="473"/>
      <c r="Q370" s="473"/>
      <c r="R370" s="473"/>
      <c r="S370" s="473"/>
      <c r="T370" s="473"/>
    </row>
    <row r="371" spans="1:20" ht="12.75">
      <c r="A371" s="473"/>
      <c r="B371" s="473"/>
      <c r="C371" s="473"/>
      <c r="D371" s="473"/>
      <c r="E371" s="473"/>
      <c r="F371" s="473"/>
      <c r="G371" s="473"/>
      <c r="H371" s="473"/>
      <c r="I371" s="473"/>
      <c r="J371" s="473"/>
      <c r="K371" s="473"/>
      <c r="L371" s="473"/>
      <c r="M371" s="473"/>
      <c r="N371" s="473"/>
      <c r="O371" s="473"/>
      <c r="P371" s="473"/>
      <c r="Q371" s="473"/>
      <c r="R371" s="473"/>
      <c r="S371" s="473"/>
      <c r="T371" s="473"/>
    </row>
    <row r="372" spans="1:20" ht="12.75">
      <c r="A372" s="473"/>
      <c r="B372" s="473"/>
      <c r="C372" s="473"/>
      <c r="D372" s="473"/>
      <c r="E372" s="473"/>
      <c r="F372" s="473"/>
      <c r="G372" s="473"/>
      <c r="H372" s="473"/>
      <c r="I372" s="473"/>
      <c r="J372" s="473"/>
      <c r="K372" s="473"/>
      <c r="L372" s="473"/>
      <c r="M372" s="473"/>
      <c r="N372" s="473"/>
      <c r="O372" s="473"/>
      <c r="P372" s="473"/>
      <c r="Q372" s="473"/>
      <c r="R372" s="473"/>
      <c r="S372" s="473"/>
      <c r="T372" s="473"/>
    </row>
    <row r="373" spans="1:20" ht="12.75">
      <c r="A373" s="473"/>
      <c r="B373" s="473"/>
      <c r="C373" s="473"/>
      <c r="D373" s="473"/>
      <c r="E373" s="473"/>
      <c r="F373" s="473"/>
      <c r="G373" s="473"/>
      <c r="H373" s="473"/>
      <c r="I373" s="473"/>
      <c r="J373" s="473"/>
      <c r="K373" s="473"/>
      <c r="L373" s="473"/>
      <c r="M373" s="473"/>
      <c r="N373" s="473"/>
      <c r="O373" s="473"/>
      <c r="P373" s="473"/>
      <c r="Q373" s="473"/>
      <c r="R373" s="473"/>
      <c r="S373" s="473"/>
      <c r="T373" s="473"/>
    </row>
    <row r="374" spans="1:20" ht="12.75">
      <c r="A374" s="473"/>
      <c r="B374" s="473"/>
      <c r="C374" s="473"/>
      <c r="D374" s="473"/>
      <c r="E374" s="473"/>
      <c r="F374" s="473"/>
      <c r="G374" s="473"/>
      <c r="H374" s="473"/>
      <c r="I374" s="473"/>
      <c r="J374" s="473"/>
      <c r="K374" s="473"/>
      <c r="L374" s="473"/>
      <c r="M374" s="473"/>
      <c r="N374" s="473"/>
      <c r="O374" s="473"/>
      <c r="P374" s="473"/>
      <c r="Q374" s="473"/>
      <c r="R374" s="473"/>
      <c r="S374" s="473"/>
      <c r="T374" s="473"/>
    </row>
    <row r="375" spans="1:20" ht="12.75">
      <c r="A375" s="473"/>
      <c r="B375" s="473"/>
      <c r="C375" s="473"/>
      <c r="D375" s="473"/>
      <c r="E375" s="473"/>
      <c r="F375" s="473"/>
      <c r="G375" s="473"/>
      <c r="H375" s="473"/>
      <c r="I375" s="473"/>
      <c r="J375" s="473"/>
      <c r="K375" s="473"/>
      <c r="L375" s="473"/>
      <c r="M375" s="473"/>
      <c r="N375" s="473"/>
      <c r="O375" s="473"/>
      <c r="P375" s="473"/>
      <c r="Q375" s="473"/>
      <c r="R375" s="473"/>
      <c r="S375" s="473"/>
      <c r="T375" s="473"/>
    </row>
    <row r="376" spans="1:20" ht="12.75">
      <c r="A376" s="473"/>
      <c r="B376" s="473"/>
      <c r="C376" s="473"/>
      <c r="D376" s="473"/>
      <c r="E376" s="473"/>
      <c r="F376" s="473"/>
      <c r="G376" s="473"/>
      <c r="H376" s="473"/>
      <c r="I376" s="473"/>
      <c r="J376" s="473"/>
      <c r="K376" s="473"/>
      <c r="L376" s="473"/>
      <c r="M376" s="473"/>
      <c r="N376" s="473"/>
      <c r="O376" s="473"/>
      <c r="P376" s="473"/>
      <c r="Q376" s="473"/>
      <c r="R376" s="473"/>
      <c r="S376" s="473"/>
      <c r="T376" s="473"/>
    </row>
    <row r="377" spans="1:20" ht="12.75">
      <c r="A377" s="473"/>
      <c r="B377" s="473"/>
      <c r="C377" s="473"/>
      <c r="D377" s="473"/>
      <c r="E377" s="473"/>
      <c r="F377" s="473"/>
      <c r="G377" s="473"/>
      <c r="H377" s="473"/>
      <c r="I377" s="473"/>
      <c r="J377" s="473"/>
      <c r="K377" s="473"/>
      <c r="L377" s="473"/>
      <c r="M377" s="473"/>
      <c r="N377" s="473"/>
      <c r="O377" s="473"/>
      <c r="P377" s="473"/>
      <c r="Q377" s="473"/>
      <c r="R377" s="473"/>
      <c r="S377" s="473"/>
      <c r="T377" s="473"/>
    </row>
    <row r="378" spans="1:20" ht="12.75">
      <c r="A378" s="473"/>
      <c r="B378" s="473"/>
      <c r="C378" s="473"/>
      <c r="D378" s="473"/>
      <c r="E378" s="473"/>
      <c r="F378" s="473"/>
      <c r="G378" s="473"/>
      <c r="H378" s="473"/>
      <c r="I378" s="473"/>
      <c r="J378" s="473"/>
      <c r="K378" s="473"/>
      <c r="L378" s="473"/>
      <c r="M378" s="473"/>
      <c r="N378" s="473"/>
      <c r="O378" s="473"/>
      <c r="P378" s="473"/>
      <c r="Q378" s="473"/>
      <c r="R378" s="473"/>
      <c r="S378" s="473"/>
      <c r="T378" s="473"/>
    </row>
    <row r="379" spans="1:20" ht="12.75">
      <c r="A379" s="473"/>
      <c r="B379" s="473"/>
      <c r="C379" s="473"/>
      <c r="D379" s="473"/>
      <c r="E379" s="473"/>
      <c r="F379" s="473"/>
      <c r="G379" s="473"/>
      <c r="H379" s="473"/>
      <c r="I379" s="473"/>
      <c r="J379" s="473"/>
      <c r="K379" s="473"/>
      <c r="L379" s="473"/>
      <c r="M379" s="473"/>
      <c r="N379" s="473"/>
      <c r="O379" s="473"/>
      <c r="P379" s="473"/>
      <c r="Q379" s="473"/>
      <c r="R379" s="473"/>
      <c r="S379" s="473"/>
      <c r="T379" s="473"/>
    </row>
    <row r="380" spans="1:20" ht="12.75">
      <c r="A380" s="473"/>
      <c r="B380" s="473"/>
      <c r="C380" s="473"/>
      <c r="D380" s="473"/>
      <c r="E380" s="473"/>
      <c r="F380" s="473"/>
      <c r="G380" s="473"/>
      <c r="H380" s="473"/>
      <c r="I380" s="473"/>
      <c r="J380" s="473"/>
      <c r="K380" s="473"/>
      <c r="L380" s="473"/>
      <c r="M380" s="473"/>
      <c r="N380" s="473"/>
      <c r="O380" s="473"/>
      <c r="P380" s="473"/>
      <c r="Q380" s="473"/>
      <c r="R380" s="473"/>
      <c r="S380" s="473"/>
      <c r="T380" s="473"/>
    </row>
    <row r="381" spans="1:20" ht="12.75">
      <c r="A381" s="473"/>
      <c r="B381" s="473"/>
      <c r="C381" s="473"/>
      <c r="D381" s="473"/>
      <c r="E381" s="473"/>
      <c r="F381" s="473"/>
      <c r="G381" s="473"/>
      <c r="H381" s="473"/>
      <c r="I381" s="473"/>
      <c r="J381" s="473"/>
      <c r="K381" s="473"/>
      <c r="L381" s="473"/>
      <c r="M381" s="473"/>
      <c r="N381" s="473"/>
      <c r="O381" s="473"/>
      <c r="P381" s="473"/>
      <c r="Q381" s="473"/>
      <c r="R381" s="473"/>
      <c r="S381" s="473"/>
      <c r="T381" s="473"/>
    </row>
    <row r="382" spans="1:20" ht="12.75">
      <c r="A382" s="473"/>
      <c r="B382" s="473"/>
      <c r="C382" s="473"/>
      <c r="D382" s="473"/>
      <c r="E382" s="473"/>
      <c r="F382" s="473"/>
      <c r="G382" s="473"/>
      <c r="H382" s="473"/>
      <c r="I382" s="473"/>
      <c r="J382" s="473"/>
      <c r="K382" s="473"/>
      <c r="L382" s="473"/>
      <c r="M382" s="473"/>
      <c r="N382" s="473"/>
      <c r="O382" s="473"/>
      <c r="P382" s="473"/>
      <c r="Q382" s="473"/>
      <c r="R382" s="473"/>
      <c r="S382" s="473"/>
      <c r="T382" s="473"/>
    </row>
    <row r="383" spans="1:20" ht="12.75">
      <c r="A383" s="473"/>
      <c r="B383" s="473"/>
      <c r="C383" s="473"/>
      <c r="D383" s="473"/>
      <c r="E383" s="473"/>
      <c r="F383" s="473"/>
      <c r="G383" s="473"/>
      <c r="H383" s="473"/>
      <c r="I383" s="473"/>
      <c r="J383" s="473"/>
      <c r="K383" s="473"/>
      <c r="L383" s="473"/>
      <c r="M383" s="473"/>
      <c r="N383" s="473"/>
      <c r="O383" s="473"/>
      <c r="P383" s="473"/>
      <c r="Q383" s="473"/>
      <c r="R383" s="473"/>
      <c r="S383" s="473"/>
      <c r="T383" s="473"/>
    </row>
    <row r="384" spans="1:20" ht="12.75">
      <c r="A384" s="473"/>
      <c r="B384" s="473"/>
      <c r="C384" s="473"/>
      <c r="D384" s="473"/>
      <c r="E384" s="473"/>
      <c r="F384" s="473"/>
      <c r="G384" s="473"/>
      <c r="H384" s="473"/>
      <c r="I384" s="473"/>
      <c r="J384" s="473"/>
      <c r="K384" s="473"/>
      <c r="L384" s="473"/>
      <c r="M384" s="473"/>
      <c r="N384" s="473"/>
      <c r="O384" s="473"/>
      <c r="P384" s="473"/>
      <c r="Q384" s="473"/>
      <c r="R384" s="473"/>
      <c r="S384" s="473"/>
      <c r="T384" s="473"/>
    </row>
    <row r="385" spans="1:20" ht="12.75">
      <c r="A385" s="473"/>
      <c r="B385" s="473"/>
      <c r="C385" s="473"/>
      <c r="D385" s="473"/>
      <c r="E385" s="473"/>
      <c r="F385" s="473"/>
      <c r="G385" s="473"/>
      <c r="H385" s="473"/>
      <c r="I385" s="473"/>
      <c r="J385" s="473"/>
      <c r="K385" s="473"/>
      <c r="L385" s="473"/>
      <c r="M385" s="473"/>
      <c r="N385" s="473"/>
      <c r="O385" s="473"/>
      <c r="P385" s="473"/>
      <c r="Q385" s="473"/>
      <c r="R385" s="473"/>
      <c r="S385" s="473"/>
      <c r="T385" s="473"/>
    </row>
    <row r="386" spans="1:20" ht="12.75">
      <c r="A386" s="473"/>
      <c r="B386" s="473"/>
      <c r="C386" s="473"/>
      <c r="D386" s="473"/>
      <c r="E386" s="473"/>
      <c r="F386" s="473"/>
      <c r="G386" s="473"/>
      <c r="H386" s="473"/>
      <c r="I386" s="473"/>
      <c r="J386" s="473"/>
      <c r="K386" s="473"/>
      <c r="L386" s="473"/>
      <c r="M386" s="473"/>
      <c r="N386" s="473"/>
      <c r="O386" s="473"/>
      <c r="P386" s="473"/>
      <c r="Q386" s="473"/>
      <c r="R386" s="473"/>
      <c r="S386" s="473"/>
      <c r="T386" s="473"/>
    </row>
    <row r="387" spans="1:20" ht="12.75">
      <c r="A387" s="473"/>
      <c r="B387" s="473"/>
      <c r="C387" s="473"/>
      <c r="D387" s="473"/>
      <c r="E387" s="473"/>
      <c r="F387" s="473"/>
      <c r="G387" s="473"/>
      <c r="H387" s="473"/>
      <c r="I387" s="473"/>
      <c r="J387" s="473"/>
      <c r="K387" s="473"/>
      <c r="L387" s="473"/>
      <c r="M387" s="473"/>
      <c r="N387" s="473"/>
      <c r="O387" s="473"/>
      <c r="P387" s="473"/>
      <c r="Q387" s="473"/>
      <c r="R387" s="473"/>
      <c r="S387" s="473"/>
      <c r="T387" s="473"/>
    </row>
    <row r="388" spans="1:20" ht="12.75">
      <c r="A388" s="473"/>
      <c r="B388" s="473"/>
      <c r="C388" s="473"/>
      <c r="D388" s="473"/>
      <c r="E388" s="473"/>
      <c r="F388" s="473"/>
      <c r="G388" s="473"/>
      <c r="H388" s="473"/>
      <c r="I388" s="473"/>
      <c r="J388" s="473"/>
      <c r="K388" s="473"/>
      <c r="L388" s="473"/>
      <c r="M388" s="473"/>
      <c r="N388" s="473"/>
      <c r="O388" s="473"/>
      <c r="P388" s="473"/>
      <c r="Q388" s="473"/>
      <c r="R388" s="473"/>
      <c r="S388" s="473"/>
      <c r="T388" s="473"/>
    </row>
    <row r="389" spans="1:20" ht="12.75">
      <c r="A389" s="473"/>
      <c r="B389" s="473"/>
      <c r="C389" s="473"/>
      <c r="D389" s="473"/>
      <c r="E389" s="473"/>
      <c r="F389" s="473"/>
      <c r="G389" s="473"/>
      <c r="H389" s="473"/>
      <c r="I389" s="473"/>
      <c r="J389" s="473"/>
      <c r="K389" s="473"/>
      <c r="L389" s="473"/>
      <c r="M389" s="473"/>
      <c r="N389" s="473"/>
      <c r="O389" s="473"/>
      <c r="P389" s="473"/>
      <c r="Q389" s="473"/>
      <c r="R389" s="473"/>
      <c r="S389" s="473"/>
      <c r="T389" s="473"/>
    </row>
    <row r="390" spans="1:20" ht="12.75">
      <c r="A390" s="473"/>
      <c r="B390" s="473"/>
      <c r="C390" s="473"/>
      <c r="D390" s="473"/>
      <c r="E390" s="473"/>
      <c r="F390" s="473"/>
      <c r="G390" s="473"/>
      <c r="H390" s="473"/>
      <c r="I390" s="473"/>
      <c r="J390" s="473"/>
      <c r="K390" s="473"/>
      <c r="L390" s="473"/>
      <c r="M390" s="473"/>
      <c r="N390" s="473"/>
      <c r="O390" s="473"/>
      <c r="P390" s="473"/>
      <c r="Q390" s="473"/>
      <c r="R390" s="473"/>
      <c r="S390" s="473"/>
      <c r="T390" s="473"/>
    </row>
    <row r="391" spans="1:20" ht="12.75">
      <c r="A391" s="473"/>
      <c r="B391" s="473"/>
      <c r="C391" s="473"/>
      <c r="D391" s="473"/>
      <c r="E391" s="473"/>
      <c r="F391" s="473"/>
      <c r="G391" s="473"/>
      <c r="H391" s="473"/>
      <c r="I391" s="473"/>
      <c r="J391" s="473"/>
      <c r="K391" s="473"/>
      <c r="L391" s="473"/>
      <c r="M391" s="473"/>
      <c r="N391" s="473"/>
      <c r="O391" s="473"/>
      <c r="P391" s="473"/>
      <c r="Q391" s="473"/>
      <c r="R391" s="473"/>
      <c r="S391" s="473"/>
      <c r="T391" s="473"/>
    </row>
    <row r="392" spans="1:20" ht="12.75">
      <c r="A392" s="473"/>
      <c r="B392" s="473"/>
      <c r="C392" s="473"/>
      <c r="D392" s="473"/>
      <c r="E392" s="473"/>
      <c r="F392" s="473"/>
      <c r="G392" s="473"/>
      <c r="H392" s="473"/>
      <c r="I392" s="473"/>
      <c r="J392" s="473"/>
      <c r="K392" s="473"/>
      <c r="L392" s="473"/>
      <c r="M392" s="473"/>
      <c r="N392" s="473"/>
      <c r="O392" s="473"/>
      <c r="P392" s="473"/>
      <c r="Q392" s="473"/>
      <c r="R392" s="473"/>
      <c r="S392" s="473"/>
      <c r="T392" s="473"/>
    </row>
    <row r="393" spans="1:20" ht="12.75">
      <c r="A393" s="473"/>
      <c r="B393" s="473"/>
      <c r="C393" s="473"/>
      <c r="D393" s="473"/>
      <c r="E393" s="473"/>
      <c r="F393" s="473"/>
      <c r="G393" s="473"/>
      <c r="H393" s="473"/>
      <c r="I393" s="473"/>
      <c r="J393" s="473"/>
      <c r="K393" s="473"/>
      <c r="L393" s="473"/>
      <c r="M393" s="473"/>
      <c r="N393" s="473"/>
      <c r="O393" s="473"/>
      <c r="P393" s="473"/>
      <c r="Q393" s="473"/>
      <c r="R393" s="473"/>
      <c r="S393" s="473"/>
      <c r="T393" s="473"/>
    </row>
    <row r="394" spans="1:20" ht="12.75">
      <c r="A394" s="473"/>
      <c r="B394" s="473"/>
      <c r="C394" s="473"/>
      <c r="D394" s="473"/>
      <c r="E394" s="473"/>
      <c r="F394" s="473"/>
      <c r="G394" s="473"/>
      <c r="H394" s="473"/>
      <c r="I394" s="473"/>
      <c r="J394" s="473"/>
      <c r="K394" s="473"/>
      <c r="L394" s="473"/>
      <c r="M394" s="473"/>
      <c r="N394" s="473"/>
      <c r="O394" s="473"/>
      <c r="P394" s="473"/>
      <c r="Q394" s="473"/>
      <c r="R394" s="473"/>
      <c r="S394" s="473"/>
      <c r="T394" s="473"/>
    </row>
    <row r="395" spans="1:20" ht="12.75">
      <c r="A395" s="473"/>
      <c r="B395" s="473"/>
      <c r="C395" s="473"/>
      <c r="D395" s="473"/>
      <c r="E395" s="473"/>
      <c r="F395" s="473"/>
      <c r="G395" s="473"/>
      <c r="H395" s="473"/>
      <c r="I395" s="473"/>
      <c r="J395" s="473"/>
      <c r="K395" s="473"/>
      <c r="L395" s="473"/>
      <c r="M395" s="473"/>
      <c r="N395" s="473"/>
      <c r="O395" s="473"/>
      <c r="P395" s="473"/>
      <c r="Q395" s="473"/>
      <c r="R395" s="473"/>
      <c r="S395" s="473"/>
      <c r="T395" s="473"/>
    </row>
    <row r="396" spans="1:20" ht="12.75">
      <c r="A396" s="473"/>
      <c r="B396" s="473"/>
      <c r="C396" s="473"/>
      <c r="D396" s="473"/>
      <c r="E396" s="473"/>
      <c r="F396" s="473"/>
      <c r="G396" s="473"/>
      <c r="H396" s="473"/>
      <c r="I396" s="473"/>
      <c r="J396" s="473"/>
      <c r="K396" s="473"/>
      <c r="L396" s="473"/>
      <c r="M396" s="473"/>
      <c r="N396" s="473"/>
      <c r="O396" s="473"/>
      <c r="P396" s="473"/>
      <c r="Q396" s="473"/>
      <c r="R396" s="473"/>
      <c r="S396" s="473"/>
      <c r="T396" s="473"/>
    </row>
    <row r="397" spans="1:20" ht="12.75">
      <c r="A397" s="473"/>
      <c r="B397" s="473"/>
      <c r="C397" s="473"/>
      <c r="D397" s="473"/>
      <c r="E397" s="473"/>
      <c r="F397" s="473"/>
      <c r="G397" s="473"/>
      <c r="H397" s="473"/>
      <c r="I397" s="473"/>
      <c r="J397" s="473"/>
      <c r="K397" s="473"/>
      <c r="L397" s="473"/>
      <c r="M397" s="473"/>
      <c r="N397" s="473"/>
      <c r="O397" s="473"/>
      <c r="P397" s="473"/>
      <c r="Q397" s="473"/>
      <c r="R397" s="473"/>
      <c r="S397" s="473"/>
      <c r="T397" s="473"/>
    </row>
    <row r="398" spans="1:20" ht="12.75">
      <c r="A398" s="473"/>
      <c r="B398" s="473"/>
      <c r="C398" s="473"/>
      <c r="D398" s="473"/>
      <c r="E398" s="473"/>
      <c r="F398" s="473"/>
      <c r="G398" s="473"/>
      <c r="H398" s="473"/>
      <c r="I398" s="473"/>
      <c r="J398" s="473"/>
      <c r="K398" s="473"/>
      <c r="L398" s="473"/>
      <c r="M398" s="473"/>
      <c r="N398" s="473"/>
      <c r="O398" s="473"/>
      <c r="P398" s="473"/>
      <c r="Q398" s="473"/>
      <c r="R398" s="473"/>
      <c r="S398" s="473"/>
      <c r="T398" s="473"/>
    </row>
    <row r="399" spans="1:20" ht="12.75">
      <c r="A399" s="473"/>
      <c r="B399" s="473"/>
      <c r="C399" s="473"/>
      <c r="D399" s="473"/>
      <c r="E399" s="473"/>
      <c r="F399" s="473"/>
      <c r="G399" s="473"/>
      <c r="H399" s="473"/>
      <c r="I399" s="473"/>
      <c r="J399" s="473"/>
      <c r="K399" s="473"/>
      <c r="L399" s="473"/>
      <c r="M399" s="473"/>
      <c r="N399" s="473"/>
      <c r="O399" s="473"/>
      <c r="P399" s="473"/>
      <c r="Q399" s="473"/>
      <c r="R399" s="473"/>
      <c r="S399" s="473"/>
      <c r="T399" s="473"/>
    </row>
    <row r="400" spans="1:20" ht="12.75">
      <c r="A400" s="473"/>
      <c r="B400" s="473"/>
      <c r="C400" s="473"/>
      <c r="D400" s="473"/>
      <c r="E400" s="473"/>
      <c r="F400" s="473"/>
      <c r="G400" s="473"/>
      <c r="H400" s="473"/>
      <c r="I400" s="473"/>
      <c r="J400" s="473"/>
      <c r="K400" s="473"/>
      <c r="L400" s="473"/>
      <c r="M400" s="473"/>
      <c r="N400" s="473"/>
      <c r="O400" s="473"/>
      <c r="P400" s="473"/>
      <c r="Q400" s="473"/>
      <c r="R400" s="473"/>
      <c r="S400" s="473"/>
      <c r="T400" s="473"/>
    </row>
    <row r="401" spans="1:20" ht="12.75">
      <c r="A401" s="473"/>
      <c r="B401" s="473"/>
      <c r="C401" s="473"/>
      <c r="D401" s="473"/>
      <c r="E401" s="473"/>
      <c r="F401" s="473"/>
      <c r="G401" s="473"/>
      <c r="H401" s="473"/>
      <c r="I401" s="473"/>
      <c r="J401" s="473"/>
      <c r="K401" s="473"/>
      <c r="L401" s="473"/>
      <c r="M401" s="473"/>
      <c r="N401" s="473"/>
      <c r="O401" s="473"/>
      <c r="P401" s="473"/>
      <c r="Q401" s="473"/>
      <c r="R401" s="473"/>
      <c r="S401" s="473"/>
      <c r="T401" s="473"/>
    </row>
    <row r="402" spans="1:20" ht="12.75">
      <c r="A402" s="473"/>
      <c r="B402" s="473"/>
      <c r="C402" s="473"/>
      <c r="D402" s="473"/>
      <c r="E402" s="473"/>
      <c r="F402" s="473"/>
      <c r="G402" s="473"/>
      <c r="H402" s="473"/>
      <c r="I402" s="473"/>
      <c r="J402" s="473"/>
      <c r="K402" s="473"/>
      <c r="L402" s="473"/>
      <c r="M402" s="473"/>
      <c r="N402" s="473"/>
      <c r="O402" s="473"/>
      <c r="P402" s="473"/>
      <c r="Q402" s="473"/>
      <c r="R402" s="473"/>
      <c r="S402" s="473"/>
      <c r="T402" s="473"/>
    </row>
    <row r="403" spans="1:20" ht="12.75">
      <c r="A403" s="473"/>
      <c r="B403" s="473"/>
      <c r="C403" s="473"/>
      <c r="D403" s="473"/>
      <c r="E403" s="473"/>
      <c r="F403" s="473"/>
      <c r="G403" s="473"/>
      <c r="H403" s="473"/>
      <c r="I403" s="473"/>
      <c r="J403" s="473"/>
      <c r="K403" s="473"/>
      <c r="L403" s="473"/>
      <c r="M403" s="473"/>
      <c r="N403" s="473"/>
      <c r="O403" s="473"/>
      <c r="P403" s="473"/>
      <c r="Q403" s="473"/>
      <c r="R403" s="473"/>
      <c r="S403" s="473"/>
      <c r="T403" s="473"/>
    </row>
    <row r="404" spans="1:20" ht="12.75">
      <c r="A404" s="473"/>
      <c r="B404" s="473"/>
      <c r="C404" s="473"/>
      <c r="D404" s="473"/>
      <c r="E404" s="473"/>
      <c r="F404" s="473"/>
      <c r="G404" s="473"/>
      <c r="H404" s="473"/>
      <c r="I404" s="473"/>
      <c r="J404" s="473"/>
      <c r="K404" s="473"/>
      <c r="L404" s="473"/>
      <c r="M404" s="473"/>
      <c r="N404" s="473"/>
      <c r="O404" s="473"/>
      <c r="P404" s="473"/>
      <c r="Q404" s="473"/>
      <c r="R404" s="473"/>
      <c r="S404" s="473"/>
      <c r="T404" s="473"/>
    </row>
    <row r="405" spans="1:20" ht="12.75">
      <c r="A405" s="473"/>
      <c r="B405" s="473"/>
      <c r="C405" s="473"/>
      <c r="D405" s="473"/>
      <c r="E405" s="473"/>
      <c r="F405" s="473"/>
      <c r="G405" s="473"/>
      <c r="H405" s="473"/>
      <c r="I405" s="473"/>
      <c r="J405" s="473"/>
      <c r="K405" s="473"/>
      <c r="L405" s="473"/>
      <c r="M405" s="473"/>
      <c r="N405" s="473"/>
      <c r="O405" s="473"/>
      <c r="P405" s="473"/>
      <c r="Q405" s="473"/>
      <c r="R405" s="473"/>
      <c r="S405" s="473"/>
      <c r="T405" s="473"/>
    </row>
    <row r="406" spans="1:20" ht="12.75">
      <c r="A406" s="473"/>
      <c r="B406" s="473"/>
      <c r="C406" s="473"/>
      <c r="D406" s="473"/>
      <c r="E406" s="473"/>
      <c r="F406" s="473"/>
      <c r="G406" s="473"/>
      <c r="H406" s="473"/>
      <c r="I406" s="473"/>
      <c r="J406" s="473"/>
      <c r="K406" s="473"/>
      <c r="L406" s="473"/>
      <c r="M406" s="473"/>
      <c r="N406" s="473"/>
      <c r="O406" s="473"/>
      <c r="P406" s="473"/>
      <c r="Q406" s="473"/>
      <c r="R406" s="473"/>
      <c r="S406" s="473"/>
      <c r="T406" s="473"/>
    </row>
    <row r="407" spans="1:20" ht="12.75">
      <c r="A407" s="473"/>
      <c r="B407" s="473"/>
      <c r="C407" s="473"/>
      <c r="D407" s="473"/>
      <c r="E407" s="473"/>
      <c r="F407" s="473"/>
      <c r="G407" s="473"/>
      <c r="H407" s="473"/>
      <c r="I407" s="473"/>
      <c r="J407" s="473"/>
      <c r="K407" s="473"/>
      <c r="L407" s="473"/>
      <c r="M407" s="473"/>
      <c r="N407" s="473"/>
      <c r="O407" s="473"/>
      <c r="P407" s="473"/>
      <c r="Q407" s="473"/>
      <c r="R407" s="473"/>
      <c r="S407" s="473"/>
      <c r="T407" s="473"/>
    </row>
    <row r="408" spans="1:20" ht="12.75">
      <c r="A408" s="473"/>
      <c r="B408" s="473"/>
      <c r="C408" s="473"/>
      <c r="D408" s="473"/>
      <c r="E408" s="473"/>
      <c r="F408" s="473"/>
      <c r="G408" s="473"/>
      <c r="H408" s="473"/>
      <c r="I408" s="473"/>
      <c r="J408" s="473"/>
      <c r="K408" s="473"/>
      <c r="L408" s="473"/>
      <c r="M408" s="473"/>
      <c r="N408" s="473"/>
      <c r="O408" s="473"/>
      <c r="P408" s="473"/>
      <c r="Q408" s="473"/>
      <c r="R408" s="473"/>
      <c r="S408" s="473"/>
      <c r="T408" s="473"/>
    </row>
    <row r="409" spans="1:20" ht="12.75">
      <c r="A409" s="473"/>
      <c r="B409" s="473"/>
      <c r="C409" s="473"/>
      <c r="D409" s="473"/>
      <c r="E409" s="473"/>
      <c r="F409" s="473"/>
      <c r="G409" s="473"/>
      <c r="H409" s="473"/>
      <c r="I409" s="473"/>
      <c r="J409" s="473"/>
      <c r="K409" s="473"/>
      <c r="L409" s="473"/>
      <c r="M409" s="473"/>
      <c r="N409" s="473"/>
      <c r="O409" s="473"/>
      <c r="P409" s="473"/>
      <c r="Q409" s="473"/>
      <c r="R409" s="473"/>
      <c r="S409" s="473"/>
      <c r="T409" s="473"/>
    </row>
    <row r="410" spans="1:20" ht="12.75">
      <c r="A410" s="473"/>
      <c r="B410" s="473"/>
      <c r="C410" s="473"/>
      <c r="D410" s="473"/>
      <c r="E410" s="473"/>
      <c r="F410" s="473"/>
      <c r="G410" s="473"/>
      <c r="H410" s="473"/>
      <c r="I410" s="473"/>
      <c r="J410" s="473"/>
      <c r="K410" s="473"/>
      <c r="L410" s="473"/>
      <c r="M410" s="473"/>
      <c r="N410" s="473"/>
      <c r="O410" s="473"/>
      <c r="P410" s="473"/>
      <c r="Q410" s="473"/>
      <c r="R410" s="473"/>
      <c r="S410" s="473"/>
      <c r="T410" s="473"/>
    </row>
    <row r="411" spans="1:20" ht="12.75">
      <c r="A411" s="473"/>
      <c r="B411" s="473"/>
      <c r="C411" s="473"/>
      <c r="D411" s="473"/>
      <c r="E411" s="473"/>
      <c r="F411" s="473"/>
      <c r="G411" s="473"/>
      <c r="H411" s="473"/>
      <c r="I411" s="473"/>
      <c r="J411" s="473"/>
      <c r="K411" s="473"/>
      <c r="L411" s="473"/>
      <c r="M411" s="473"/>
      <c r="N411" s="473"/>
      <c r="O411" s="473"/>
      <c r="P411" s="473"/>
      <c r="Q411" s="473"/>
      <c r="R411" s="473"/>
      <c r="S411" s="473"/>
      <c r="T411" s="473"/>
    </row>
    <row r="412" spans="1:20" ht="12.75">
      <c r="A412" s="473"/>
      <c r="B412" s="473"/>
      <c r="C412" s="473"/>
      <c r="D412" s="473"/>
      <c r="E412" s="473"/>
      <c r="F412" s="473"/>
      <c r="G412" s="473"/>
      <c r="H412" s="473"/>
      <c r="I412" s="473"/>
      <c r="J412" s="473"/>
      <c r="K412" s="473"/>
      <c r="L412" s="473"/>
      <c r="M412" s="473"/>
      <c r="N412" s="473"/>
      <c r="O412" s="473"/>
      <c r="P412" s="473"/>
      <c r="Q412" s="473"/>
      <c r="R412" s="473"/>
      <c r="S412" s="473"/>
      <c r="T412" s="473"/>
    </row>
    <row r="413" spans="1:20" ht="12.75">
      <c r="A413" s="473"/>
      <c r="B413" s="473"/>
      <c r="C413" s="473"/>
      <c r="D413" s="473"/>
      <c r="E413" s="473"/>
      <c r="F413" s="473"/>
      <c r="G413" s="473"/>
      <c r="H413" s="473"/>
      <c r="I413" s="473"/>
      <c r="J413" s="473"/>
      <c r="K413" s="473"/>
      <c r="L413" s="473"/>
      <c r="M413" s="473"/>
      <c r="N413" s="473"/>
      <c r="O413" s="473"/>
      <c r="P413" s="473"/>
      <c r="Q413" s="473"/>
      <c r="R413" s="473"/>
      <c r="S413" s="473"/>
      <c r="T413" s="473"/>
    </row>
    <row r="414" spans="1:20" ht="12.75">
      <c r="A414" s="473"/>
      <c r="B414" s="473"/>
      <c r="C414" s="473"/>
      <c r="D414" s="473"/>
      <c r="E414" s="473"/>
      <c r="F414" s="473"/>
      <c r="G414" s="473"/>
      <c r="H414" s="473"/>
      <c r="I414" s="473"/>
      <c r="J414" s="473"/>
      <c r="K414" s="473"/>
      <c r="L414" s="473"/>
      <c r="M414" s="473"/>
      <c r="N414" s="473"/>
      <c r="O414" s="473"/>
      <c r="P414" s="473"/>
      <c r="Q414" s="473"/>
      <c r="R414" s="473"/>
      <c r="S414" s="473"/>
      <c r="T414" s="473"/>
    </row>
    <row r="415" spans="1:20" ht="12.75">
      <c r="A415" s="473"/>
      <c r="B415" s="473"/>
      <c r="C415" s="473"/>
      <c r="D415" s="473"/>
      <c r="E415" s="473"/>
      <c r="F415" s="473"/>
      <c r="G415" s="473"/>
      <c r="H415" s="473"/>
      <c r="I415" s="473"/>
      <c r="J415" s="473"/>
      <c r="K415" s="473"/>
      <c r="L415" s="473"/>
      <c r="M415" s="473"/>
      <c r="N415" s="473"/>
      <c r="O415" s="473"/>
      <c r="P415" s="473"/>
      <c r="Q415" s="473"/>
      <c r="R415" s="473"/>
      <c r="S415" s="473"/>
      <c r="T415" s="473"/>
    </row>
    <row r="416" spans="1:20" ht="12.75">
      <c r="A416" s="473"/>
      <c r="B416" s="473"/>
      <c r="C416" s="473"/>
      <c r="D416" s="473"/>
      <c r="E416" s="473"/>
      <c r="F416" s="473"/>
      <c r="G416" s="473"/>
      <c r="H416" s="473"/>
      <c r="I416" s="473"/>
      <c r="J416" s="473"/>
      <c r="K416" s="473"/>
      <c r="L416" s="473"/>
      <c r="M416" s="473"/>
      <c r="N416" s="473"/>
      <c r="O416" s="473"/>
      <c r="P416" s="473"/>
      <c r="Q416" s="473"/>
      <c r="R416" s="473"/>
      <c r="S416" s="473"/>
      <c r="T416" s="473"/>
    </row>
    <row r="417" spans="1:20" ht="12.75">
      <c r="A417" s="473"/>
      <c r="B417" s="473"/>
      <c r="C417" s="473"/>
      <c r="D417" s="473"/>
      <c r="E417" s="473"/>
      <c r="F417" s="473"/>
      <c r="G417" s="473"/>
      <c r="H417" s="473"/>
      <c r="I417" s="473"/>
      <c r="J417" s="473"/>
      <c r="K417" s="473"/>
      <c r="L417" s="473"/>
      <c r="M417" s="473"/>
      <c r="N417" s="473"/>
      <c r="O417" s="473"/>
      <c r="P417" s="473"/>
      <c r="Q417" s="473"/>
      <c r="R417" s="473"/>
      <c r="S417" s="473"/>
      <c r="T417" s="473"/>
    </row>
    <row r="418" spans="1:20" ht="12.75">
      <c r="A418" s="473"/>
      <c r="B418" s="473"/>
      <c r="C418" s="473"/>
      <c r="D418" s="473"/>
      <c r="E418" s="473"/>
      <c r="F418" s="473"/>
      <c r="G418" s="473"/>
      <c r="H418" s="473"/>
      <c r="I418" s="473"/>
      <c r="J418" s="473"/>
      <c r="K418" s="473"/>
      <c r="L418" s="473"/>
      <c r="M418" s="473"/>
      <c r="N418" s="473"/>
      <c r="O418" s="473"/>
      <c r="P418" s="473"/>
      <c r="Q418" s="473"/>
      <c r="R418" s="473"/>
      <c r="S418" s="473"/>
      <c r="T418" s="473"/>
    </row>
    <row r="419" spans="1:20" ht="12.75">
      <c r="A419" s="473"/>
      <c r="B419" s="473"/>
      <c r="C419" s="473"/>
      <c r="D419" s="473"/>
      <c r="E419" s="473"/>
      <c r="F419" s="473"/>
      <c r="G419" s="473"/>
      <c r="H419" s="473"/>
      <c r="I419" s="473"/>
      <c r="J419" s="473"/>
      <c r="K419" s="473"/>
      <c r="L419" s="473"/>
      <c r="M419" s="473"/>
      <c r="N419" s="473"/>
      <c r="O419" s="473"/>
      <c r="P419" s="473"/>
      <c r="Q419" s="473"/>
      <c r="R419" s="473"/>
      <c r="S419" s="473"/>
      <c r="T419" s="473"/>
    </row>
    <row r="420" spans="1:20" ht="12.75">
      <c r="A420" s="473"/>
      <c r="B420" s="473"/>
      <c r="C420" s="473"/>
      <c r="D420" s="473"/>
      <c r="E420" s="473"/>
      <c r="F420" s="473"/>
      <c r="G420" s="473"/>
      <c r="H420" s="473"/>
      <c r="I420" s="473"/>
      <c r="J420" s="473"/>
      <c r="K420" s="473"/>
      <c r="L420" s="473"/>
      <c r="M420" s="473"/>
      <c r="N420" s="473"/>
      <c r="O420" s="473"/>
      <c r="P420" s="473"/>
      <c r="Q420" s="473"/>
      <c r="R420" s="473"/>
      <c r="S420" s="473"/>
      <c r="T420" s="473"/>
    </row>
    <row r="421" spans="1:20" ht="12.75">
      <c r="A421" s="473"/>
      <c r="B421" s="473"/>
      <c r="C421" s="473"/>
      <c r="D421" s="473"/>
      <c r="E421" s="473"/>
      <c r="F421" s="473"/>
      <c r="G421" s="473"/>
      <c r="H421" s="473"/>
      <c r="I421" s="473"/>
      <c r="J421" s="473"/>
      <c r="K421" s="473"/>
      <c r="L421" s="473"/>
      <c r="M421" s="473"/>
      <c r="N421" s="473"/>
      <c r="O421" s="473"/>
      <c r="P421" s="473"/>
      <c r="Q421" s="473"/>
      <c r="R421" s="473"/>
      <c r="S421" s="473"/>
      <c r="T421" s="473"/>
    </row>
    <row r="422" spans="1:20" ht="12.75">
      <c r="A422" s="473"/>
      <c r="B422" s="473"/>
      <c r="C422" s="473"/>
      <c r="D422" s="473"/>
      <c r="E422" s="473"/>
      <c r="F422" s="473"/>
      <c r="G422" s="473"/>
      <c r="H422" s="473"/>
      <c r="I422" s="473"/>
      <c r="J422" s="473"/>
      <c r="K422" s="473"/>
      <c r="L422" s="473"/>
      <c r="M422" s="473"/>
      <c r="N422" s="473"/>
      <c r="O422" s="473"/>
      <c r="P422" s="473"/>
      <c r="Q422" s="473"/>
      <c r="R422" s="473"/>
      <c r="S422" s="473"/>
      <c r="T422" s="473"/>
    </row>
    <row r="423" spans="1:20" ht="12.75">
      <c r="A423" s="473"/>
      <c r="B423" s="473"/>
      <c r="C423" s="473"/>
      <c r="D423" s="473"/>
      <c r="E423" s="473"/>
      <c r="F423" s="473"/>
      <c r="G423" s="473"/>
      <c r="H423" s="473"/>
      <c r="I423" s="473"/>
      <c r="J423" s="473"/>
      <c r="K423" s="473"/>
      <c r="L423" s="473"/>
      <c r="M423" s="473"/>
      <c r="N423" s="473"/>
      <c r="O423" s="473"/>
      <c r="P423" s="473"/>
      <c r="Q423" s="473"/>
      <c r="R423" s="473"/>
      <c r="S423" s="473"/>
      <c r="T423" s="473"/>
    </row>
    <row r="424" spans="1:20" ht="12.75">
      <c r="A424" s="473"/>
      <c r="B424" s="473"/>
      <c r="C424" s="473"/>
      <c r="D424" s="473"/>
      <c r="E424" s="473"/>
      <c r="F424" s="473"/>
      <c r="G424" s="473"/>
      <c r="H424" s="473"/>
      <c r="I424" s="473"/>
      <c r="J424" s="473"/>
      <c r="K424" s="473"/>
      <c r="L424" s="473"/>
      <c r="M424" s="473"/>
      <c r="N424" s="473"/>
      <c r="O424" s="473"/>
      <c r="P424" s="473"/>
      <c r="Q424" s="473"/>
      <c r="R424" s="473"/>
      <c r="S424" s="473"/>
      <c r="T424" s="473"/>
    </row>
    <row r="425" spans="1:20" ht="12.75">
      <c r="A425" s="473"/>
      <c r="B425" s="473"/>
      <c r="C425" s="473"/>
      <c r="D425" s="473"/>
      <c r="E425" s="473"/>
      <c r="F425" s="473"/>
      <c r="G425" s="473"/>
      <c r="H425" s="473"/>
      <c r="I425" s="473"/>
      <c r="J425" s="473"/>
      <c r="K425" s="473"/>
      <c r="L425" s="473"/>
      <c r="M425" s="473"/>
      <c r="N425" s="473"/>
      <c r="O425" s="473"/>
      <c r="P425" s="473"/>
      <c r="Q425" s="473"/>
      <c r="R425" s="473"/>
      <c r="S425" s="473"/>
      <c r="T425" s="473"/>
    </row>
    <row r="426" spans="1:20" ht="12.75">
      <c r="A426" s="473"/>
      <c r="B426" s="473"/>
      <c r="C426" s="473"/>
      <c r="D426" s="473"/>
      <c r="E426" s="473"/>
      <c r="F426" s="473"/>
      <c r="G426" s="473"/>
      <c r="H426" s="473"/>
      <c r="I426" s="473"/>
      <c r="J426" s="473"/>
      <c r="K426" s="473"/>
      <c r="L426" s="473"/>
      <c r="M426" s="473"/>
      <c r="N426" s="473"/>
      <c r="O426" s="473"/>
      <c r="P426" s="473"/>
      <c r="Q426" s="473"/>
      <c r="R426" s="473"/>
      <c r="S426" s="473"/>
      <c r="T426" s="473"/>
    </row>
    <row r="427" spans="1:20" ht="12.75">
      <c r="A427" s="473"/>
      <c r="B427" s="473"/>
      <c r="C427" s="473"/>
      <c r="D427" s="473"/>
      <c r="E427" s="473"/>
      <c r="F427" s="473"/>
      <c r="G427" s="473"/>
      <c r="H427" s="473"/>
      <c r="I427" s="473"/>
      <c r="J427" s="473"/>
      <c r="K427" s="473"/>
      <c r="L427" s="473"/>
      <c r="M427" s="473"/>
      <c r="N427" s="473"/>
      <c r="O427" s="473"/>
      <c r="P427" s="473"/>
      <c r="Q427" s="473"/>
      <c r="R427" s="473"/>
      <c r="S427" s="473"/>
      <c r="T427" s="473"/>
    </row>
    <row r="428" spans="1:20" ht="12.75">
      <c r="A428" s="473"/>
      <c r="B428" s="473"/>
      <c r="C428" s="473"/>
      <c r="D428" s="473"/>
      <c r="E428" s="473"/>
      <c r="F428" s="473"/>
      <c r="G428" s="473"/>
      <c r="H428" s="473"/>
      <c r="I428" s="473"/>
      <c r="J428" s="473"/>
      <c r="K428" s="473"/>
      <c r="L428" s="473"/>
      <c r="M428" s="473"/>
      <c r="N428" s="473"/>
      <c r="O428" s="473"/>
      <c r="P428" s="473"/>
      <c r="Q428" s="473"/>
      <c r="R428" s="473"/>
      <c r="S428" s="473"/>
      <c r="T428" s="473"/>
    </row>
    <row r="429" spans="1:20" ht="12.75">
      <c r="A429" s="473"/>
      <c r="B429" s="473"/>
      <c r="C429" s="473"/>
      <c r="D429" s="473"/>
      <c r="E429" s="473"/>
      <c r="F429" s="473"/>
      <c r="G429" s="473"/>
      <c r="H429" s="473"/>
      <c r="I429" s="473"/>
      <c r="J429" s="473"/>
      <c r="K429" s="473"/>
      <c r="L429" s="473"/>
      <c r="M429" s="473"/>
      <c r="N429" s="473"/>
      <c r="O429" s="473"/>
      <c r="P429" s="473"/>
      <c r="Q429" s="473"/>
      <c r="R429" s="473"/>
      <c r="S429" s="473"/>
      <c r="T429" s="473"/>
    </row>
    <row r="430" spans="1:20" ht="12.75">
      <c r="A430" s="473"/>
      <c r="B430" s="473"/>
      <c r="C430" s="473"/>
      <c r="D430" s="473"/>
      <c r="E430" s="473"/>
      <c r="F430" s="473"/>
      <c r="G430" s="473"/>
      <c r="H430" s="473"/>
      <c r="I430" s="473"/>
      <c r="J430" s="473"/>
      <c r="K430" s="473"/>
      <c r="L430" s="473"/>
      <c r="M430" s="473"/>
      <c r="N430" s="473"/>
      <c r="O430" s="473"/>
      <c r="P430" s="473"/>
      <c r="Q430" s="473"/>
      <c r="R430" s="473"/>
      <c r="S430" s="473"/>
      <c r="T430" s="473"/>
    </row>
    <row r="431" spans="1:20" ht="12.75">
      <c r="A431" s="473"/>
      <c r="B431" s="473"/>
      <c r="C431" s="473"/>
      <c r="D431" s="473"/>
      <c r="E431" s="473"/>
      <c r="F431" s="473"/>
      <c r="G431" s="473"/>
      <c r="H431" s="473"/>
      <c r="I431" s="473"/>
      <c r="J431" s="473"/>
      <c r="K431" s="473"/>
      <c r="L431" s="473"/>
      <c r="M431" s="473"/>
      <c r="N431" s="473"/>
      <c r="O431" s="473"/>
      <c r="P431" s="473"/>
      <c r="Q431" s="473"/>
      <c r="R431" s="473"/>
      <c r="S431" s="473"/>
      <c r="T431" s="473"/>
    </row>
    <row r="432" spans="1:20" ht="12.75">
      <c r="A432" s="473"/>
      <c r="B432" s="473"/>
      <c r="C432" s="473"/>
      <c r="D432" s="473"/>
      <c r="E432" s="473"/>
      <c r="F432" s="473"/>
      <c r="G432" s="473"/>
      <c r="H432" s="473"/>
      <c r="I432" s="473"/>
      <c r="J432" s="473"/>
      <c r="K432" s="473"/>
      <c r="L432" s="473"/>
      <c r="M432" s="473"/>
      <c r="N432" s="473"/>
      <c r="O432" s="473"/>
      <c r="P432" s="473"/>
      <c r="Q432" s="473"/>
      <c r="R432" s="473"/>
      <c r="S432" s="473"/>
      <c r="T432" s="473"/>
    </row>
    <row r="433" spans="1:20" ht="12.75">
      <c r="A433" s="473"/>
      <c r="B433" s="473"/>
      <c r="C433" s="473"/>
      <c r="D433" s="473"/>
      <c r="E433" s="473"/>
      <c r="F433" s="473"/>
      <c r="G433" s="473"/>
      <c r="H433" s="473"/>
      <c r="I433" s="473"/>
      <c r="J433" s="473"/>
      <c r="K433" s="473"/>
      <c r="L433" s="473"/>
      <c r="M433" s="473"/>
      <c r="N433" s="473"/>
      <c r="O433" s="473"/>
      <c r="P433" s="473"/>
      <c r="Q433" s="473"/>
      <c r="R433" s="473"/>
      <c r="S433" s="473"/>
      <c r="T433" s="473"/>
    </row>
    <row r="434" spans="1:20" ht="12.75">
      <c r="A434" s="473"/>
      <c r="B434" s="473"/>
      <c r="C434" s="473"/>
      <c r="D434" s="473"/>
      <c r="E434" s="473"/>
      <c r="F434" s="473"/>
      <c r="G434" s="473"/>
      <c r="H434" s="473"/>
      <c r="I434" s="473"/>
      <c r="J434" s="473"/>
      <c r="K434" s="473"/>
      <c r="L434" s="473"/>
      <c r="M434" s="473"/>
      <c r="N434" s="473"/>
      <c r="O434" s="473"/>
      <c r="P434" s="473"/>
      <c r="Q434" s="473"/>
      <c r="R434" s="473"/>
      <c r="S434" s="473"/>
      <c r="T434" s="473"/>
    </row>
    <row r="435" spans="1:20" ht="12.75">
      <c r="A435" s="473"/>
      <c r="B435" s="473"/>
      <c r="C435" s="473"/>
      <c r="D435" s="473"/>
      <c r="E435" s="473"/>
      <c r="F435" s="473"/>
      <c r="G435" s="473"/>
      <c r="H435" s="473"/>
      <c r="I435" s="473"/>
      <c r="J435" s="473"/>
      <c r="K435" s="473"/>
      <c r="L435" s="473"/>
      <c r="M435" s="473"/>
      <c r="N435" s="473"/>
      <c r="O435" s="473"/>
      <c r="P435" s="473"/>
      <c r="Q435" s="473"/>
      <c r="R435" s="473"/>
      <c r="S435" s="473"/>
      <c r="T435" s="473"/>
    </row>
    <row r="436" spans="1:20" ht="12.75">
      <c r="A436" s="473"/>
      <c r="B436" s="473"/>
      <c r="C436" s="473"/>
      <c r="D436" s="473"/>
      <c r="E436" s="473"/>
      <c r="F436" s="473"/>
      <c r="G436" s="473"/>
      <c r="H436" s="473"/>
      <c r="I436" s="473"/>
      <c r="J436" s="473"/>
      <c r="K436" s="473"/>
      <c r="L436" s="473"/>
      <c r="M436" s="473"/>
      <c r="N436" s="473"/>
      <c r="O436" s="473"/>
      <c r="P436" s="473"/>
      <c r="Q436" s="473"/>
      <c r="R436" s="473"/>
      <c r="S436" s="473"/>
      <c r="T436" s="473"/>
    </row>
    <row r="437" spans="1:20" ht="12.75">
      <c r="A437" s="473"/>
      <c r="B437" s="473"/>
      <c r="C437" s="473"/>
      <c r="D437" s="473"/>
      <c r="E437" s="473"/>
      <c r="F437" s="473"/>
      <c r="G437" s="473"/>
      <c r="H437" s="473"/>
      <c r="I437" s="473"/>
      <c r="J437" s="473"/>
      <c r="K437" s="473"/>
      <c r="L437" s="473"/>
      <c r="M437" s="473"/>
      <c r="N437" s="473"/>
      <c r="O437" s="473"/>
      <c r="P437" s="473"/>
      <c r="Q437" s="473"/>
      <c r="R437" s="473"/>
      <c r="S437" s="473"/>
      <c r="T437" s="473"/>
    </row>
    <row r="438" spans="1:20" ht="12.75">
      <c r="A438" s="473"/>
      <c r="B438" s="473"/>
      <c r="C438" s="473"/>
      <c r="D438" s="473"/>
      <c r="E438" s="473"/>
      <c r="F438" s="473"/>
      <c r="G438" s="473"/>
      <c r="H438" s="473"/>
      <c r="I438" s="473"/>
      <c r="J438" s="473"/>
      <c r="K438" s="473"/>
      <c r="L438" s="473"/>
      <c r="M438" s="473"/>
      <c r="N438" s="473"/>
      <c r="O438" s="473"/>
      <c r="P438" s="473"/>
      <c r="Q438" s="473"/>
      <c r="R438" s="473"/>
      <c r="S438" s="473"/>
      <c r="T438" s="473"/>
    </row>
    <row r="439" spans="1:20" ht="12.75">
      <c r="A439" s="473"/>
      <c r="B439" s="473"/>
      <c r="C439" s="473"/>
      <c r="D439" s="473"/>
      <c r="E439" s="473"/>
      <c r="F439" s="473"/>
      <c r="G439" s="473"/>
      <c r="H439" s="473"/>
      <c r="I439" s="473"/>
      <c r="J439" s="473"/>
      <c r="K439" s="473"/>
      <c r="L439" s="473"/>
      <c r="M439" s="473"/>
      <c r="N439" s="473"/>
      <c r="O439" s="473"/>
      <c r="P439" s="473"/>
      <c r="Q439" s="473"/>
      <c r="R439" s="473"/>
      <c r="S439" s="473"/>
      <c r="T439" s="473"/>
    </row>
    <row r="440" spans="1:20" ht="12.75">
      <c r="A440" s="473"/>
      <c r="B440" s="473"/>
      <c r="C440" s="473"/>
      <c r="D440" s="473"/>
      <c r="E440" s="473"/>
      <c r="F440" s="473"/>
      <c r="G440" s="473"/>
      <c r="H440" s="473"/>
      <c r="I440" s="473"/>
      <c r="J440" s="473"/>
      <c r="K440" s="473"/>
      <c r="L440" s="473"/>
      <c r="M440" s="473"/>
      <c r="N440" s="473"/>
      <c r="O440" s="473"/>
      <c r="P440" s="473"/>
      <c r="Q440" s="473"/>
      <c r="R440" s="473"/>
      <c r="S440" s="473"/>
      <c r="T440" s="473"/>
    </row>
    <row r="441" spans="1:20" ht="12.75">
      <c r="A441" s="473"/>
      <c r="B441" s="473"/>
      <c r="C441" s="473"/>
      <c r="D441" s="473"/>
      <c r="E441" s="473"/>
      <c r="F441" s="473"/>
      <c r="G441" s="473"/>
      <c r="H441" s="473"/>
      <c r="I441" s="473"/>
      <c r="J441" s="473"/>
      <c r="K441" s="473"/>
      <c r="L441" s="473"/>
      <c r="M441" s="473"/>
      <c r="N441" s="473"/>
      <c r="O441" s="473"/>
      <c r="P441" s="473"/>
      <c r="Q441" s="473"/>
      <c r="R441" s="473"/>
      <c r="S441" s="473"/>
      <c r="T441" s="473"/>
    </row>
    <row r="442" spans="1:20" ht="12.75">
      <c r="A442" s="473"/>
      <c r="B442" s="473"/>
      <c r="C442" s="473"/>
      <c r="D442" s="473"/>
      <c r="E442" s="473"/>
      <c r="F442" s="473"/>
      <c r="G442" s="473"/>
      <c r="H442" s="473"/>
      <c r="I442" s="473"/>
      <c r="J442" s="473"/>
      <c r="K442" s="473"/>
      <c r="L442" s="473"/>
      <c r="M442" s="473"/>
      <c r="N442" s="473"/>
      <c r="O442" s="473"/>
      <c r="P442" s="473"/>
      <c r="Q442" s="473"/>
      <c r="R442" s="473"/>
      <c r="S442" s="473"/>
      <c r="T442" s="473"/>
    </row>
    <row r="443" spans="1:20" ht="12.75">
      <c r="A443" s="473"/>
      <c r="B443" s="473"/>
      <c r="C443" s="473"/>
      <c r="D443" s="473"/>
      <c r="E443" s="473"/>
      <c r="F443" s="473"/>
      <c r="G443" s="473"/>
      <c r="H443" s="473"/>
      <c r="I443" s="473"/>
      <c r="J443" s="473"/>
      <c r="K443" s="473"/>
      <c r="L443" s="473"/>
      <c r="M443" s="473"/>
      <c r="N443" s="473"/>
      <c r="O443" s="473"/>
      <c r="P443" s="473"/>
      <c r="Q443" s="473"/>
      <c r="R443" s="473"/>
      <c r="S443" s="473"/>
      <c r="T443" s="473"/>
    </row>
    <row r="444" spans="1:20" ht="12.75">
      <c r="A444" s="473"/>
      <c r="B444" s="473"/>
      <c r="C444" s="473"/>
      <c r="D444" s="473"/>
      <c r="E444" s="473"/>
      <c r="F444" s="473"/>
      <c r="G444" s="473"/>
      <c r="H444" s="473"/>
      <c r="I444" s="473"/>
      <c r="J444" s="473"/>
      <c r="K444" s="473"/>
      <c r="L444" s="473"/>
      <c r="M444" s="473"/>
      <c r="N444" s="473"/>
      <c r="O444" s="473"/>
      <c r="P444" s="473"/>
      <c r="Q444" s="473"/>
      <c r="R444" s="473"/>
      <c r="S444" s="473"/>
      <c r="T444" s="473"/>
    </row>
    <row r="445" spans="1:20" ht="12.75">
      <c r="A445" s="473"/>
      <c r="B445" s="473"/>
      <c r="C445" s="473"/>
      <c r="D445" s="473"/>
      <c r="E445" s="473"/>
      <c r="F445" s="473"/>
      <c r="G445" s="473"/>
      <c r="H445" s="473"/>
      <c r="I445" s="473"/>
      <c r="J445" s="473"/>
      <c r="K445" s="473"/>
      <c r="L445" s="473"/>
      <c r="M445" s="473"/>
      <c r="N445" s="473"/>
      <c r="O445" s="473"/>
      <c r="P445" s="473"/>
      <c r="Q445" s="473"/>
      <c r="R445" s="473"/>
      <c r="S445" s="473"/>
      <c r="T445" s="473"/>
    </row>
    <row r="446" spans="1:20" ht="12.75">
      <c r="A446" s="473"/>
      <c r="B446" s="473"/>
      <c r="C446" s="473"/>
      <c r="D446" s="473"/>
      <c r="E446" s="473"/>
      <c r="F446" s="473"/>
      <c r="G446" s="473"/>
      <c r="H446" s="473"/>
      <c r="I446" s="473"/>
      <c r="J446" s="473"/>
      <c r="K446" s="473"/>
      <c r="L446" s="473"/>
      <c r="M446" s="473"/>
      <c r="N446" s="473"/>
      <c r="O446" s="473"/>
      <c r="P446" s="473"/>
      <c r="Q446" s="473"/>
      <c r="R446" s="473"/>
      <c r="S446" s="473"/>
      <c r="T446" s="473"/>
    </row>
    <row r="447" spans="1:20" ht="12.75">
      <c r="A447" s="473"/>
      <c r="B447" s="473"/>
      <c r="C447" s="473"/>
      <c r="D447" s="473"/>
      <c r="E447" s="473"/>
      <c r="F447" s="473"/>
      <c r="G447" s="473"/>
      <c r="H447" s="473"/>
      <c r="I447" s="473"/>
      <c r="J447" s="473"/>
      <c r="K447" s="473"/>
      <c r="L447" s="473"/>
      <c r="M447" s="473"/>
      <c r="N447" s="473"/>
      <c r="O447" s="473"/>
      <c r="P447" s="473"/>
      <c r="Q447" s="473"/>
      <c r="R447" s="473"/>
      <c r="S447" s="473"/>
      <c r="T447" s="473"/>
    </row>
    <row r="448" spans="1:20" ht="12.75">
      <c r="A448" s="473"/>
      <c r="B448" s="473"/>
      <c r="C448" s="473"/>
      <c r="D448" s="473"/>
      <c r="E448" s="473"/>
      <c r="F448" s="473"/>
      <c r="G448" s="473"/>
      <c r="H448" s="473"/>
      <c r="I448" s="473"/>
      <c r="J448" s="473"/>
      <c r="K448" s="473"/>
      <c r="L448" s="473"/>
      <c r="M448" s="473"/>
      <c r="N448" s="473"/>
      <c r="O448" s="473"/>
      <c r="P448" s="473"/>
      <c r="Q448" s="473"/>
      <c r="R448" s="473"/>
      <c r="S448" s="473"/>
      <c r="T448" s="473"/>
    </row>
    <row r="449" spans="1:20" ht="12.75">
      <c r="A449" s="473"/>
      <c r="B449" s="473"/>
      <c r="C449" s="473"/>
      <c r="D449" s="473"/>
      <c r="E449" s="473"/>
      <c r="F449" s="473"/>
      <c r="G449" s="473"/>
      <c r="H449" s="473"/>
      <c r="I449" s="473"/>
      <c r="J449" s="473"/>
      <c r="K449" s="473"/>
      <c r="L449" s="473"/>
      <c r="M449" s="473"/>
      <c r="N449" s="473"/>
      <c r="O449" s="473"/>
      <c r="P449" s="473"/>
      <c r="Q449" s="473"/>
      <c r="R449" s="473"/>
      <c r="S449" s="473"/>
      <c r="T449" s="473"/>
    </row>
    <row r="450" spans="1:20" ht="12.75">
      <c r="A450" s="473"/>
      <c r="B450" s="473"/>
      <c r="C450" s="473"/>
      <c r="D450" s="473"/>
      <c r="E450" s="473"/>
      <c r="F450" s="473"/>
      <c r="G450" s="473"/>
      <c r="H450" s="473"/>
      <c r="I450" s="473"/>
      <c r="J450" s="473"/>
      <c r="K450" s="473"/>
      <c r="L450" s="473"/>
      <c r="M450" s="473"/>
      <c r="N450" s="473"/>
      <c r="O450" s="473"/>
      <c r="P450" s="473"/>
      <c r="Q450" s="473"/>
      <c r="R450" s="473"/>
      <c r="S450" s="473"/>
      <c r="T450" s="473"/>
    </row>
    <row r="451" spans="1:20" ht="12.75">
      <c r="A451" s="473"/>
      <c r="B451" s="473"/>
      <c r="C451" s="473"/>
      <c r="D451" s="473"/>
      <c r="E451" s="473"/>
      <c r="F451" s="473"/>
      <c r="G451" s="473"/>
      <c r="H451" s="473"/>
      <c r="I451" s="473"/>
      <c r="J451" s="473"/>
      <c r="K451" s="473"/>
      <c r="L451" s="473"/>
      <c r="M451" s="473"/>
      <c r="N451" s="473"/>
      <c r="O451" s="473"/>
      <c r="P451" s="473"/>
      <c r="Q451" s="473"/>
      <c r="R451" s="473"/>
      <c r="S451" s="473"/>
      <c r="T451" s="473"/>
    </row>
    <row r="452" spans="1:20" ht="12.75">
      <c r="A452" s="473"/>
      <c r="B452" s="473"/>
      <c r="C452" s="473"/>
      <c r="D452" s="473"/>
      <c r="E452" s="473"/>
      <c r="F452" s="473"/>
      <c r="G452" s="473"/>
      <c r="H452" s="473"/>
      <c r="I452" s="473"/>
      <c r="J452" s="473"/>
      <c r="K452" s="473"/>
      <c r="L452" s="473"/>
      <c r="M452" s="473"/>
      <c r="N452" s="473"/>
      <c r="O452" s="473"/>
      <c r="P452" s="473"/>
      <c r="Q452" s="473"/>
      <c r="R452" s="473"/>
      <c r="S452" s="473"/>
      <c r="T452" s="473"/>
    </row>
    <row r="453" spans="1:20" ht="12.75">
      <c r="A453" s="473"/>
      <c r="B453" s="473"/>
      <c r="C453" s="473"/>
      <c r="D453" s="473"/>
      <c r="E453" s="473"/>
      <c r="F453" s="473"/>
      <c r="G453" s="473"/>
      <c r="H453" s="473"/>
      <c r="I453" s="473"/>
      <c r="J453" s="473"/>
      <c r="K453" s="473"/>
      <c r="L453" s="473"/>
      <c r="M453" s="473"/>
      <c r="N453" s="473"/>
      <c r="O453" s="473"/>
      <c r="P453" s="473"/>
      <c r="Q453" s="473"/>
      <c r="R453" s="473"/>
      <c r="S453" s="473"/>
      <c r="T453" s="473"/>
    </row>
    <row r="454" spans="1:20" ht="12.75">
      <c r="A454" s="473"/>
      <c r="B454" s="473"/>
      <c r="C454" s="473"/>
      <c r="D454" s="473"/>
      <c r="E454" s="473"/>
      <c r="F454" s="473"/>
      <c r="G454" s="473"/>
      <c r="H454" s="473"/>
      <c r="I454" s="473"/>
      <c r="J454" s="473"/>
      <c r="K454" s="473"/>
      <c r="L454" s="473"/>
      <c r="M454" s="473"/>
      <c r="N454" s="473"/>
      <c r="O454" s="473"/>
      <c r="P454" s="473"/>
      <c r="Q454" s="473"/>
      <c r="R454" s="473"/>
      <c r="S454" s="473"/>
      <c r="T454" s="473"/>
    </row>
    <row r="455" spans="1:20" ht="12.75">
      <c r="A455" s="473"/>
      <c r="B455" s="473"/>
      <c r="C455" s="473"/>
      <c r="D455" s="473"/>
      <c r="E455" s="473"/>
      <c r="F455" s="473"/>
      <c r="G455" s="473"/>
      <c r="H455" s="473"/>
      <c r="I455" s="473"/>
      <c r="J455" s="473"/>
      <c r="K455" s="473"/>
      <c r="L455" s="473"/>
      <c r="M455" s="473"/>
      <c r="N455" s="473"/>
      <c r="O455" s="473"/>
      <c r="P455" s="473"/>
      <c r="Q455" s="473"/>
      <c r="R455" s="473"/>
      <c r="S455" s="473"/>
      <c r="T455" s="473"/>
    </row>
    <row r="456" spans="1:20" ht="12.75">
      <c r="A456" s="473"/>
      <c r="B456" s="473"/>
      <c r="C456" s="473"/>
      <c r="D456" s="473"/>
      <c r="E456" s="473"/>
      <c r="F456" s="473"/>
      <c r="G456" s="473"/>
      <c r="H456" s="473"/>
      <c r="I456" s="473"/>
      <c r="J456" s="473"/>
      <c r="K456" s="473"/>
      <c r="L456" s="473"/>
      <c r="M456" s="473"/>
      <c r="N456" s="473"/>
      <c r="O456" s="473"/>
      <c r="P456" s="473"/>
      <c r="Q456" s="473"/>
      <c r="R456" s="473"/>
      <c r="S456" s="473"/>
      <c r="T456" s="473"/>
    </row>
    <row r="457" spans="1:20" ht="12.75">
      <c r="A457" s="473"/>
      <c r="B457" s="473"/>
      <c r="C457" s="473"/>
      <c r="D457" s="473"/>
      <c r="E457" s="473"/>
      <c r="F457" s="473"/>
      <c r="G457" s="473"/>
      <c r="H457" s="473"/>
      <c r="I457" s="473"/>
      <c r="J457" s="473"/>
      <c r="K457" s="473"/>
      <c r="L457" s="473"/>
      <c r="M457" s="473"/>
      <c r="N457" s="473"/>
      <c r="O457" s="473"/>
      <c r="P457" s="473"/>
      <c r="Q457" s="473"/>
      <c r="R457" s="473"/>
      <c r="S457" s="473"/>
      <c r="T457" s="473"/>
    </row>
    <row r="458" spans="1:20" ht="12.75">
      <c r="A458" s="473"/>
      <c r="B458" s="473"/>
      <c r="C458" s="473"/>
      <c r="D458" s="473"/>
      <c r="E458" s="473"/>
      <c r="F458" s="473"/>
      <c r="G458" s="473"/>
      <c r="H458" s="473"/>
      <c r="I458" s="473"/>
      <c r="J458" s="473"/>
      <c r="K458" s="473"/>
      <c r="L458" s="473"/>
      <c r="M458" s="473"/>
      <c r="N458" s="473"/>
      <c r="O458" s="473"/>
      <c r="P458" s="473"/>
      <c r="Q458" s="473"/>
      <c r="R458" s="473"/>
      <c r="S458" s="473"/>
      <c r="T458" s="473"/>
    </row>
    <row r="459" spans="1:20" ht="12.75">
      <c r="A459" s="473"/>
      <c r="B459" s="473"/>
      <c r="C459" s="473"/>
      <c r="D459" s="473"/>
      <c r="E459" s="473"/>
      <c r="F459" s="473"/>
      <c r="G459" s="473"/>
      <c r="H459" s="473"/>
      <c r="I459" s="473"/>
      <c r="J459" s="473"/>
      <c r="K459" s="473"/>
      <c r="L459" s="473"/>
      <c r="M459" s="473"/>
      <c r="N459" s="473"/>
      <c r="O459" s="473"/>
      <c r="P459" s="473"/>
      <c r="Q459" s="473"/>
      <c r="R459" s="473"/>
      <c r="S459" s="473"/>
      <c r="T459" s="473"/>
    </row>
    <row r="460" spans="1:20" ht="12.75">
      <c r="A460" s="473"/>
      <c r="B460" s="473"/>
      <c r="C460" s="473"/>
      <c r="D460" s="473"/>
      <c r="E460" s="473"/>
      <c r="F460" s="473"/>
      <c r="G460" s="473"/>
      <c r="H460" s="473"/>
      <c r="I460" s="473"/>
      <c r="J460" s="473"/>
      <c r="K460" s="473"/>
      <c r="L460" s="473"/>
      <c r="M460" s="473"/>
      <c r="N460" s="473"/>
      <c r="O460" s="473"/>
      <c r="P460" s="473"/>
      <c r="Q460" s="473"/>
      <c r="R460" s="473"/>
      <c r="S460" s="473"/>
      <c r="T460" s="473"/>
    </row>
    <row r="461" spans="1:20" ht="12.75">
      <c r="A461" s="473"/>
      <c r="B461" s="473"/>
      <c r="C461" s="473"/>
      <c r="D461" s="473"/>
      <c r="E461" s="473"/>
      <c r="F461" s="473"/>
      <c r="G461" s="473"/>
      <c r="H461" s="473"/>
      <c r="I461" s="473"/>
      <c r="J461" s="473"/>
      <c r="K461" s="473"/>
      <c r="L461" s="473"/>
      <c r="M461" s="473"/>
      <c r="N461" s="473"/>
      <c r="O461" s="473"/>
      <c r="P461" s="473"/>
      <c r="Q461" s="473"/>
      <c r="R461" s="473"/>
      <c r="S461" s="473"/>
      <c r="T461" s="473"/>
    </row>
    <row r="462" spans="1:20" ht="12.75">
      <c r="A462" s="473"/>
      <c r="B462" s="473"/>
      <c r="C462" s="473"/>
      <c r="D462" s="473"/>
      <c r="E462" s="473"/>
      <c r="F462" s="473"/>
      <c r="G462" s="473"/>
      <c r="H462" s="473"/>
      <c r="I462" s="473"/>
      <c r="J462" s="473"/>
      <c r="K462" s="473"/>
      <c r="L462" s="473"/>
      <c r="M462" s="473"/>
      <c r="N462" s="473"/>
      <c r="O462" s="473"/>
      <c r="P462" s="473"/>
      <c r="Q462" s="473"/>
      <c r="R462" s="473"/>
      <c r="S462" s="473"/>
      <c r="T462" s="473"/>
    </row>
    <row r="463" spans="1:20" ht="12.75">
      <c r="A463" s="473"/>
      <c r="B463" s="473"/>
      <c r="C463" s="473"/>
      <c r="D463" s="473"/>
      <c r="E463" s="473"/>
      <c r="F463" s="473"/>
      <c r="G463" s="473"/>
      <c r="H463" s="473"/>
      <c r="I463" s="473"/>
      <c r="J463" s="473"/>
      <c r="K463" s="473"/>
      <c r="L463" s="473"/>
      <c r="M463" s="473"/>
      <c r="N463" s="473"/>
      <c r="O463" s="473"/>
      <c r="P463" s="473"/>
      <c r="Q463" s="473"/>
      <c r="R463" s="473"/>
      <c r="S463" s="473"/>
      <c r="T463" s="473"/>
    </row>
    <row r="464" spans="1:20" ht="12.75">
      <c r="A464" s="473"/>
      <c r="B464" s="473"/>
      <c r="C464" s="473"/>
      <c r="D464" s="473"/>
      <c r="E464" s="473"/>
      <c r="F464" s="473"/>
      <c r="G464" s="473"/>
      <c r="H464" s="473"/>
      <c r="I464" s="473"/>
      <c r="J464" s="473"/>
      <c r="K464" s="473"/>
      <c r="L464" s="473"/>
      <c r="M464" s="473"/>
      <c r="N464" s="473"/>
      <c r="O464" s="473"/>
      <c r="P464" s="473"/>
      <c r="Q464" s="473"/>
      <c r="R464" s="473"/>
      <c r="S464" s="473"/>
      <c r="T464" s="473"/>
    </row>
    <row r="465" spans="1:20" ht="12.75">
      <c r="A465" s="473"/>
      <c r="B465" s="473"/>
      <c r="C465" s="473"/>
      <c r="D465" s="473"/>
      <c r="E465" s="473"/>
      <c r="F465" s="473"/>
      <c r="G465" s="473"/>
      <c r="H465" s="473"/>
      <c r="I465" s="473"/>
      <c r="J465" s="473"/>
      <c r="K465" s="473"/>
      <c r="L465" s="473"/>
      <c r="M465" s="473"/>
      <c r="N465" s="473"/>
      <c r="O465" s="473"/>
      <c r="P465" s="473"/>
      <c r="Q465" s="473"/>
      <c r="R465" s="473"/>
      <c r="S465" s="473"/>
      <c r="T465" s="473"/>
    </row>
    <row r="466" spans="1:20" ht="12.75">
      <c r="A466" s="473"/>
      <c r="B466" s="473"/>
      <c r="C466" s="473"/>
      <c r="D466" s="473"/>
      <c r="E466" s="473"/>
      <c r="F466" s="473"/>
      <c r="G466" s="473"/>
      <c r="H466" s="473"/>
      <c r="I466" s="473"/>
      <c r="J466" s="473"/>
      <c r="K466" s="473"/>
      <c r="L466" s="473"/>
      <c r="M466" s="473"/>
      <c r="N466" s="473"/>
      <c r="O466" s="473"/>
      <c r="P466" s="473"/>
      <c r="Q466" s="473"/>
      <c r="R466" s="473"/>
      <c r="S466" s="473"/>
      <c r="T466" s="473"/>
    </row>
    <row r="467" spans="1:20" ht="12.75">
      <c r="A467" s="473"/>
      <c r="B467" s="473"/>
      <c r="C467" s="473"/>
      <c r="D467" s="473"/>
      <c r="E467" s="473"/>
      <c r="F467" s="473"/>
      <c r="G467" s="473"/>
      <c r="H467" s="473"/>
      <c r="I467" s="473"/>
      <c r="J467" s="473"/>
      <c r="K467" s="473"/>
      <c r="L467" s="473"/>
      <c r="M467" s="473"/>
      <c r="N467" s="473"/>
      <c r="O467" s="473"/>
      <c r="P467" s="473"/>
      <c r="Q467" s="473"/>
      <c r="R467" s="473"/>
      <c r="S467" s="473"/>
      <c r="T467" s="473"/>
    </row>
    <row r="468" spans="1:20" ht="12.75">
      <c r="A468" s="473"/>
      <c r="B468" s="473"/>
      <c r="C468" s="473"/>
      <c r="D468" s="473"/>
      <c r="E468" s="473"/>
      <c r="F468" s="473"/>
      <c r="G468" s="473"/>
      <c r="H468" s="473"/>
      <c r="I468" s="473"/>
      <c r="J468" s="473"/>
      <c r="K468" s="473"/>
      <c r="L468" s="473"/>
      <c r="M468" s="473"/>
      <c r="N468" s="473"/>
      <c r="O468" s="473"/>
      <c r="P468" s="473"/>
      <c r="Q468" s="473"/>
      <c r="R468" s="473"/>
      <c r="S468" s="473"/>
      <c r="T468" s="473"/>
    </row>
    <row r="469" spans="1:20" ht="12.75">
      <c r="A469" s="473"/>
      <c r="B469" s="473"/>
      <c r="C469" s="473"/>
      <c r="D469" s="473"/>
      <c r="E469" s="473"/>
      <c r="F469" s="473"/>
      <c r="G469" s="473"/>
      <c r="H469" s="473"/>
      <c r="I469" s="473"/>
      <c r="J469" s="473"/>
      <c r="K469" s="473"/>
      <c r="L469" s="473"/>
      <c r="M469" s="473"/>
      <c r="N469" s="473"/>
      <c r="O469" s="473"/>
      <c r="P469" s="473"/>
      <c r="Q469" s="473"/>
      <c r="R469" s="473"/>
      <c r="S469" s="473"/>
      <c r="T469" s="473"/>
    </row>
    <row r="470" spans="1:20" ht="12.75">
      <c r="A470" s="473"/>
      <c r="B470" s="473"/>
      <c r="C470" s="473"/>
      <c r="D470" s="473"/>
      <c r="E470" s="473"/>
      <c r="F470" s="473"/>
      <c r="G470" s="473"/>
      <c r="H470" s="473"/>
      <c r="I470" s="473"/>
      <c r="J470" s="473"/>
      <c r="K470" s="473"/>
      <c r="L470" s="473"/>
      <c r="M470" s="473"/>
      <c r="N470" s="473"/>
      <c r="O470" s="473"/>
      <c r="P470" s="473"/>
      <c r="Q470" s="473"/>
      <c r="R470" s="473"/>
      <c r="S470" s="473"/>
      <c r="T470" s="473"/>
    </row>
    <row r="471" spans="1:20" ht="12.75">
      <c r="A471" s="473"/>
      <c r="B471" s="473"/>
      <c r="C471" s="473"/>
      <c r="D471" s="473"/>
      <c r="E471" s="473"/>
      <c r="F471" s="473"/>
      <c r="G471" s="473"/>
      <c r="H471" s="473"/>
      <c r="I471" s="473"/>
      <c r="J471" s="473"/>
      <c r="K471" s="473"/>
      <c r="L471" s="473"/>
      <c r="M471" s="473"/>
      <c r="N471" s="473"/>
      <c r="O471" s="473"/>
      <c r="P471" s="473"/>
      <c r="Q471" s="473"/>
      <c r="R471" s="473"/>
      <c r="S471" s="473"/>
      <c r="T471" s="473"/>
    </row>
    <row r="472" spans="1:20" ht="12.75">
      <c r="A472" s="473"/>
      <c r="B472" s="473"/>
      <c r="C472" s="473"/>
      <c r="D472" s="473"/>
      <c r="E472" s="473"/>
      <c r="F472" s="473"/>
      <c r="G472" s="473"/>
      <c r="H472" s="473"/>
      <c r="I472" s="473"/>
      <c r="J472" s="473"/>
      <c r="K472" s="473"/>
      <c r="L472" s="473"/>
      <c r="M472" s="473"/>
      <c r="N472" s="473"/>
      <c r="O472" s="473"/>
      <c r="P472" s="473"/>
      <c r="Q472" s="473"/>
      <c r="R472" s="473"/>
      <c r="S472" s="473"/>
      <c r="T472" s="473"/>
    </row>
    <row r="473" spans="1:20" ht="12.75">
      <c r="A473" s="473"/>
      <c r="B473" s="473"/>
      <c r="C473" s="473"/>
      <c r="D473" s="473"/>
      <c r="E473" s="473"/>
      <c r="F473" s="473"/>
      <c r="G473" s="473"/>
      <c r="H473" s="473"/>
      <c r="I473" s="473"/>
      <c r="J473" s="473"/>
      <c r="K473" s="473"/>
      <c r="L473" s="473"/>
      <c r="M473" s="473"/>
      <c r="N473" s="473"/>
      <c r="O473" s="473"/>
      <c r="P473" s="473"/>
      <c r="Q473" s="473"/>
      <c r="R473" s="473"/>
      <c r="S473" s="473"/>
      <c r="T473" s="473"/>
    </row>
    <row r="474" spans="1:20" ht="12.75">
      <c r="A474" s="473"/>
      <c r="B474" s="473"/>
      <c r="C474" s="473"/>
      <c r="D474" s="473"/>
      <c r="E474" s="473"/>
      <c r="F474" s="473"/>
      <c r="G474" s="473"/>
      <c r="H474" s="473"/>
      <c r="I474" s="473"/>
      <c r="J474" s="473"/>
      <c r="K474" s="473"/>
      <c r="L474" s="473"/>
      <c r="M474" s="473"/>
      <c r="N474" s="473"/>
      <c r="O474" s="473"/>
      <c r="P474" s="473"/>
      <c r="Q474" s="473"/>
      <c r="R474" s="473"/>
      <c r="S474" s="473"/>
      <c r="T474" s="473"/>
    </row>
    <row r="475" spans="1:20" ht="12.75">
      <c r="A475" s="473"/>
      <c r="B475" s="473"/>
      <c r="C475" s="473"/>
      <c r="D475" s="473"/>
      <c r="E475" s="473"/>
      <c r="F475" s="473"/>
      <c r="G475" s="473"/>
      <c r="H475" s="473"/>
      <c r="I475" s="473"/>
      <c r="J475" s="473"/>
      <c r="K475" s="473"/>
      <c r="L475" s="473"/>
      <c r="M475" s="473"/>
      <c r="N475" s="473"/>
      <c r="O475" s="473"/>
      <c r="P475" s="473"/>
      <c r="Q475" s="473"/>
      <c r="R475" s="473"/>
      <c r="S475" s="473"/>
      <c r="T475" s="473"/>
    </row>
    <row r="476" spans="1:20" ht="12.75">
      <c r="A476" s="473"/>
      <c r="B476" s="473"/>
      <c r="C476" s="473"/>
      <c r="D476" s="473"/>
      <c r="E476" s="473"/>
      <c r="F476" s="473"/>
      <c r="G476" s="473"/>
      <c r="H476" s="473"/>
      <c r="I476" s="473"/>
      <c r="J476" s="473"/>
      <c r="K476" s="473"/>
      <c r="L476" s="473"/>
      <c r="M476" s="473"/>
      <c r="N476" s="473"/>
      <c r="O476" s="473"/>
      <c r="P476" s="473"/>
      <c r="Q476" s="473"/>
      <c r="R476" s="473"/>
      <c r="S476" s="473"/>
      <c r="T476" s="473"/>
    </row>
    <row r="477" spans="1:20" ht="12.75">
      <c r="A477" s="473"/>
      <c r="B477" s="473"/>
      <c r="C477" s="473"/>
      <c r="D477" s="473"/>
      <c r="E477" s="473"/>
      <c r="F477" s="473"/>
      <c r="G477" s="473"/>
      <c r="H477" s="473"/>
      <c r="I477" s="473"/>
      <c r="J477" s="473"/>
      <c r="K477" s="473"/>
      <c r="L477" s="473"/>
      <c r="M477" s="473"/>
      <c r="N477" s="473"/>
      <c r="O477" s="473"/>
      <c r="P477" s="473"/>
      <c r="Q477" s="473"/>
      <c r="R477" s="473"/>
      <c r="S477" s="473"/>
      <c r="T477" s="473"/>
    </row>
    <row r="478" spans="1:20" ht="12.75">
      <c r="A478" s="473"/>
      <c r="B478" s="473"/>
      <c r="C478" s="473"/>
      <c r="D478" s="473"/>
      <c r="E478" s="473"/>
      <c r="F478" s="473"/>
      <c r="G478" s="473"/>
      <c r="H478" s="473"/>
      <c r="I478" s="473"/>
      <c r="J478" s="473"/>
      <c r="K478" s="473"/>
      <c r="L478" s="473"/>
      <c r="M478" s="473"/>
      <c r="N478" s="473"/>
      <c r="O478" s="473"/>
      <c r="P478" s="473"/>
      <c r="Q478" s="473"/>
      <c r="R478" s="473"/>
      <c r="S478" s="473"/>
      <c r="T478" s="473"/>
    </row>
    <row r="479" spans="1:20" ht="12.75">
      <c r="A479" s="473"/>
      <c r="B479" s="473"/>
      <c r="C479" s="473"/>
      <c r="D479" s="473"/>
      <c r="E479" s="473"/>
      <c r="F479" s="473"/>
      <c r="G479" s="473"/>
      <c r="H479" s="473"/>
      <c r="I479" s="473"/>
      <c r="J479" s="473"/>
      <c r="K479" s="473"/>
      <c r="L479" s="473"/>
      <c r="M479" s="473"/>
      <c r="N479" s="473"/>
      <c r="O479" s="473"/>
      <c r="P479" s="473"/>
      <c r="Q479" s="473"/>
      <c r="R479" s="473"/>
      <c r="S479" s="473"/>
      <c r="T479" s="473"/>
    </row>
    <row r="480" spans="1:20" ht="12.75">
      <c r="A480" s="473"/>
      <c r="B480" s="473"/>
      <c r="C480" s="473"/>
      <c r="D480" s="473"/>
      <c r="E480" s="473"/>
      <c r="F480" s="473"/>
      <c r="G480" s="473"/>
      <c r="H480" s="473"/>
      <c r="I480" s="473"/>
      <c r="J480" s="473"/>
      <c r="K480" s="473"/>
      <c r="L480" s="473"/>
      <c r="M480" s="473"/>
      <c r="N480" s="473"/>
      <c r="O480" s="473"/>
      <c r="P480" s="473"/>
      <c r="Q480" s="473"/>
      <c r="R480" s="473"/>
      <c r="S480" s="473"/>
      <c r="T480" s="473"/>
    </row>
    <row r="481" spans="1:20" ht="12.75">
      <c r="A481" s="473"/>
      <c r="B481" s="473"/>
      <c r="C481" s="473"/>
      <c r="D481" s="473"/>
      <c r="E481" s="473"/>
      <c r="F481" s="473"/>
      <c r="G481" s="473"/>
      <c r="H481" s="473"/>
      <c r="I481" s="473"/>
      <c r="J481" s="473"/>
      <c r="K481" s="473"/>
      <c r="L481" s="473"/>
      <c r="M481" s="473"/>
      <c r="N481" s="473"/>
      <c r="O481" s="473"/>
      <c r="P481" s="473"/>
      <c r="Q481" s="473"/>
      <c r="R481" s="473"/>
      <c r="S481" s="473"/>
      <c r="T481" s="473"/>
    </row>
    <row r="482" spans="1:20" ht="12.75">
      <c r="A482" s="473"/>
      <c r="B482" s="473"/>
      <c r="C482" s="473"/>
      <c r="D482" s="473"/>
      <c r="E482" s="473"/>
      <c r="F482" s="473"/>
      <c r="G482" s="473"/>
      <c r="H482" s="473"/>
      <c r="I482" s="473"/>
      <c r="J482" s="473"/>
      <c r="K482" s="473"/>
      <c r="L482" s="473"/>
      <c r="M482" s="473"/>
      <c r="N482" s="473"/>
      <c r="O482" s="473"/>
      <c r="P482" s="473"/>
      <c r="Q482" s="473"/>
      <c r="R482" s="473"/>
      <c r="S482" s="473"/>
      <c r="T482" s="473"/>
    </row>
    <row r="483" spans="1:20" ht="12.75">
      <c r="A483" s="473"/>
      <c r="B483" s="473"/>
      <c r="C483" s="473"/>
      <c r="D483" s="473"/>
      <c r="E483" s="473"/>
      <c r="F483" s="473"/>
      <c r="G483" s="473"/>
      <c r="H483" s="473"/>
      <c r="I483" s="473"/>
      <c r="J483" s="473"/>
      <c r="K483" s="473"/>
      <c r="L483" s="473"/>
      <c r="M483" s="473"/>
      <c r="N483" s="473"/>
      <c r="O483" s="473"/>
      <c r="P483" s="473"/>
      <c r="Q483" s="473"/>
      <c r="R483" s="473"/>
      <c r="S483" s="473"/>
      <c r="T483" s="473"/>
    </row>
    <row r="484" spans="1:20" ht="12.75">
      <c r="A484" s="473"/>
      <c r="B484" s="473"/>
      <c r="C484" s="473"/>
      <c r="D484" s="473"/>
      <c r="E484" s="473"/>
      <c r="F484" s="473"/>
      <c r="G484" s="473"/>
      <c r="H484" s="473"/>
      <c r="I484" s="473"/>
      <c r="J484" s="473"/>
      <c r="K484" s="473"/>
      <c r="L484" s="473"/>
      <c r="M484" s="473"/>
      <c r="N484" s="473"/>
      <c r="O484" s="473"/>
      <c r="P484" s="473"/>
      <c r="Q484" s="473"/>
      <c r="R484" s="473"/>
      <c r="S484" s="473"/>
      <c r="T484" s="473"/>
    </row>
    <row r="485" spans="1:20" ht="12.75">
      <c r="A485" s="473"/>
      <c r="B485" s="473"/>
      <c r="C485" s="473"/>
      <c r="D485" s="473"/>
      <c r="E485" s="473"/>
      <c r="F485" s="473"/>
      <c r="G485" s="473"/>
      <c r="H485" s="473"/>
      <c r="I485" s="473"/>
      <c r="J485" s="473"/>
      <c r="K485" s="473"/>
      <c r="L485" s="473"/>
      <c r="M485" s="473"/>
      <c r="N485" s="473"/>
      <c r="O485" s="473"/>
      <c r="P485" s="473"/>
      <c r="Q485" s="473"/>
      <c r="R485" s="473"/>
      <c r="S485" s="473"/>
      <c r="T485" s="473"/>
    </row>
    <row r="486" spans="1:20" ht="12.75">
      <c r="A486" s="473"/>
      <c r="B486" s="473"/>
      <c r="C486" s="473"/>
      <c r="D486" s="473"/>
      <c r="E486" s="473"/>
      <c r="F486" s="473"/>
      <c r="G486" s="473"/>
      <c r="H486" s="473"/>
      <c r="I486" s="473"/>
      <c r="J486" s="473"/>
      <c r="K486" s="473"/>
      <c r="L486" s="473"/>
      <c r="M486" s="473"/>
      <c r="N486" s="473"/>
      <c r="O486" s="473"/>
      <c r="P486" s="473"/>
      <c r="Q486" s="473"/>
      <c r="R486" s="473"/>
      <c r="S486" s="473"/>
      <c r="T486" s="473"/>
    </row>
    <row r="487" spans="1:20" ht="12.75">
      <c r="A487" s="473"/>
      <c r="B487" s="473"/>
      <c r="C487" s="473"/>
      <c r="D487" s="473"/>
      <c r="E487" s="473"/>
      <c r="F487" s="473"/>
      <c r="G487" s="473"/>
      <c r="H487" s="473"/>
      <c r="I487" s="473"/>
      <c r="J487" s="473"/>
      <c r="K487" s="473"/>
      <c r="L487" s="473"/>
      <c r="M487" s="473"/>
      <c r="N487" s="473"/>
      <c r="O487" s="473"/>
      <c r="P487" s="473"/>
      <c r="Q487" s="473"/>
      <c r="R487" s="473"/>
      <c r="S487" s="473"/>
      <c r="T487" s="473"/>
    </row>
    <row r="488" spans="1:20" ht="12.75">
      <c r="A488" s="473"/>
      <c r="B488" s="473"/>
      <c r="C488" s="473"/>
      <c r="D488" s="473"/>
      <c r="E488" s="473"/>
      <c r="F488" s="473"/>
      <c r="G488" s="473"/>
      <c r="H488" s="473"/>
      <c r="I488" s="473"/>
      <c r="J488" s="473"/>
      <c r="K488" s="473"/>
      <c r="L488" s="473"/>
      <c r="M488" s="473"/>
      <c r="N488" s="473"/>
      <c r="O488" s="473"/>
      <c r="P488" s="473"/>
      <c r="Q488" s="473"/>
      <c r="R488" s="473"/>
      <c r="S488" s="473"/>
      <c r="T488" s="473"/>
    </row>
    <row r="489" spans="1:20" ht="12.75">
      <c r="A489" s="473"/>
      <c r="B489" s="473"/>
      <c r="C489" s="473"/>
      <c r="D489" s="473"/>
      <c r="E489" s="473"/>
      <c r="F489" s="473"/>
      <c r="G489" s="473"/>
      <c r="H489" s="473"/>
      <c r="I489" s="473"/>
      <c r="J489" s="473"/>
      <c r="K489" s="473"/>
      <c r="L489" s="473"/>
      <c r="M489" s="473"/>
      <c r="N489" s="473"/>
      <c r="O489" s="473"/>
      <c r="P489" s="473"/>
      <c r="Q489" s="473"/>
      <c r="R489" s="473"/>
      <c r="S489" s="473"/>
      <c r="T489" s="473"/>
    </row>
    <row r="490" spans="1:20" ht="12.75">
      <c r="A490" s="473"/>
      <c r="B490" s="473"/>
      <c r="C490" s="473"/>
      <c r="D490" s="473"/>
      <c r="E490" s="473"/>
      <c r="F490" s="473"/>
      <c r="G490" s="473"/>
      <c r="H490" s="473"/>
      <c r="I490" s="473"/>
      <c r="J490" s="473"/>
      <c r="K490" s="473"/>
      <c r="L490" s="473"/>
      <c r="M490" s="473"/>
      <c r="N490" s="473"/>
      <c r="O490" s="473"/>
      <c r="P490" s="473"/>
      <c r="Q490" s="473"/>
      <c r="R490" s="473"/>
      <c r="S490" s="473"/>
      <c r="T490" s="473"/>
    </row>
    <row r="491" spans="1:20" ht="12.75">
      <c r="A491" s="473"/>
      <c r="B491" s="473"/>
      <c r="C491" s="473"/>
      <c r="D491" s="473"/>
      <c r="E491" s="473"/>
      <c r="F491" s="473"/>
      <c r="G491" s="473"/>
      <c r="H491" s="473"/>
      <c r="I491" s="473"/>
      <c r="J491" s="473"/>
      <c r="K491" s="473"/>
      <c r="L491" s="473"/>
      <c r="M491" s="473"/>
      <c r="N491" s="473"/>
      <c r="O491" s="473"/>
      <c r="P491" s="473"/>
      <c r="Q491" s="473"/>
      <c r="R491" s="473"/>
      <c r="S491" s="473"/>
      <c r="T491" s="473"/>
    </row>
    <row r="492" spans="1:20" ht="12.75">
      <c r="A492" s="473"/>
      <c r="B492" s="473"/>
      <c r="C492" s="473"/>
      <c r="D492" s="473"/>
      <c r="E492" s="473"/>
      <c r="F492" s="473"/>
      <c r="G492" s="473"/>
      <c r="H492" s="473"/>
      <c r="I492" s="473"/>
      <c r="J492" s="473"/>
      <c r="K492" s="473"/>
      <c r="L492" s="473"/>
      <c r="M492" s="473"/>
      <c r="N492" s="473"/>
      <c r="O492" s="473"/>
      <c r="P492" s="473"/>
      <c r="Q492" s="473"/>
      <c r="R492" s="473"/>
      <c r="S492" s="473"/>
      <c r="T492" s="473"/>
    </row>
    <row r="493" spans="1:20" ht="12.75">
      <c r="A493" s="473"/>
      <c r="B493" s="473"/>
      <c r="C493" s="473"/>
      <c r="D493" s="473"/>
      <c r="E493" s="473"/>
      <c r="F493" s="473"/>
      <c r="G493" s="473"/>
      <c r="H493" s="473"/>
      <c r="I493" s="473"/>
      <c r="J493" s="473"/>
      <c r="K493" s="473"/>
      <c r="L493" s="473"/>
      <c r="M493" s="473"/>
      <c r="N493" s="473"/>
      <c r="O493" s="473"/>
      <c r="P493" s="473"/>
      <c r="Q493" s="473"/>
      <c r="R493" s="473"/>
      <c r="S493" s="473"/>
      <c r="T493" s="473"/>
    </row>
    <row r="494" spans="1:20" ht="12.75">
      <c r="A494" s="473"/>
      <c r="B494" s="473"/>
      <c r="C494" s="473"/>
      <c r="D494" s="473"/>
      <c r="E494" s="473"/>
      <c r="F494" s="473"/>
      <c r="G494" s="473"/>
      <c r="H494" s="473"/>
      <c r="I494" s="473"/>
      <c r="J494" s="473"/>
      <c r="K494" s="473"/>
      <c r="L494" s="473"/>
      <c r="M494" s="473"/>
      <c r="N494" s="473"/>
      <c r="O494" s="473"/>
      <c r="P494" s="473"/>
      <c r="Q494" s="473"/>
      <c r="R494" s="473"/>
      <c r="S494" s="473"/>
      <c r="T494" s="473"/>
    </row>
    <row r="495" spans="1:20" ht="12.75">
      <c r="A495" s="473"/>
      <c r="B495" s="473"/>
      <c r="C495" s="473"/>
      <c r="D495" s="473"/>
      <c r="E495" s="473"/>
      <c r="F495" s="473"/>
      <c r="G495" s="473"/>
      <c r="H495" s="473"/>
      <c r="I495" s="473"/>
      <c r="J495" s="473"/>
      <c r="K495" s="473"/>
      <c r="L495" s="473"/>
      <c r="M495" s="473"/>
      <c r="N495" s="473"/>
      <c r="O495" s="473"/>
      <c r="P495" s="473"/>
      <c r="Q495" s="473"/>
      <c r="R495" s="473"/>
      <c r="S495" s="473"/>
      <c r="T495" s="473"/>
    </row>
    <row r="496" spans="1:20" ht="12.75">
      <c r="A496" s="473"/>
      <c r="B496" s="473"/>
      <c r="C496" s="473"/>
      <c r="D496" s="473"/>
      <c r="E496" s="473"/>
      <c r="F496" s="473"/>
      <c r="G496" s="473"/>
      <c r="H496" s="473"/>
      <c r="I496" s="473"/>
      <c r="J496" s="473"/>
      <c r="K496" s="473"/>
      <c r="L496" s="473"/>
      <c r="M496" s="473"/>
      <c r="N496" s="473"/>
      <c r="O496" s="473"/>
      <c r="P496" s="473"/>
      <c r="Q496" s="473"/>
      <c r="R496" s="473"/>
      <c r="S496" s="473"/>
      <c r="T496" s="473"/>
    </row>
    <row r="497" spans="1:20" ht="12.75">
      <c r="A497" s="473"/>
      <c r="B497" s="473"/>
      <c r="C497" s="473"/>
      <c r="D497" s="473"/>
      <c r="E497" s="473"/>
      <c r="F497" s="473"/>
      <c r="G497" s="473"/>
      <c r="H497" s="473"/>
      <c r="I497" s="473"/>
      <c r="J497" s="473"/>
      <c r="K497" s="473"/>
      <c r="L497" s="473"/>
      <c r="M497" s="473"/>
      <c r="N497" s="473"/>
      <c r="O497" s="473"/>
      <c r="P497" s="473"/>
      <c r="Q497" s="473"/>
      <c r="R497" s="473"/>
      <c r="S497" s="473"/>
      <c r="T497" s="473"/>
    </row>
    <row r="498" spans="1:20" ht="12.75">
      <c r="A498" s="473"/>
      <c r="B498" s="473"/>
      <c r="C498" s="473"/>
      <c r="D498" s="473"/>
      <c r="E498" s="473"/>
      <c r="F498" s="473"/>
      <c r="G498" s="473"/>
      <c r="H498" s="473"/>
      <c r="I498" s="473"/>
      <c r="J498" s="473"/>
      <c r="K498" s="473"/>
      <c r="L498" s="473"/>
      <c r="M498" s="473"/>
      <c r="N498" s="473"/>
      <c r="O498" s="473"/>
      <c r="P498" s="473"/>
      <c r="Q498" s="473"/>
      <c r="R498" s="473"/>
      <c r="S498" s="473"/>
      <c r="T498" s="473"/>
    </row>
    <row r="499" spans="1:20" ht="12.75">
      <c r="A499" s="473"/>
      <c r="B499" s="473"/>
      <c r="C499" s="473"/>
      <c r="D499" s="473"/>
      <c r="E499" s="473"/>
      <c r="F499" s="473"/>
      <c r="G499" s="473"/>
      <c r="H499" s="473"/>
      <c r="I499" s="473"/>
      <c r="J499" s="473"/>
      <c r="K499" s="473"/>
      <c r="L499" s="473"/>
      <c r="M499" s="473"/>
      <c r="N499" s="473"/>
      <c r="O499" s="473"/>
      <c r="P499" s="473"/>
      <c r="Q499" s="473"/>
      <c r="R499" s="473"/>
      <c r="S499" s="473"/>
      <c r="T499" s="473"/>
    </row>
    <row r="500" spans="1:20" ht="12.75">
      <c r="A500" s="473"/>
      <c r="B500" s="473"/>
      <c r="C500" s="473"/>
      <c r="D500" s="473"/>
      <c r="E500" s="473"/>
      <c r="F500" s="473"/>
      <c r="G500" s="473"/>
      <c r="H500" s="473"/>
      <c r="I500" s="473"/>
      <c r="J500" s="473"/>
      <c r="K500" s="473"/>
      <c r="L500" s="473"/>
      <c r="M500" s="473"/>
      <c r="N500" s="473"/>
      <c r="O500" s="473"/>
      <c r="P500" s="473"/>
      <c r="Q500" s="473"/>
      <c r="R500" s="473"/>
      <c r="S500" s="473"/>
      <c r="T500" s="473"/>
    </row>
    <row r="501" spans="1:20" ht="12.75">
      <c r="A501" s="473"/>
      <c r="B501" s="473"/>
      <c r="C501" s="473"/>
      <c r="D501" s="473"/>
      <c r="E501" s="473"/>
      <c r="F501" s="473"/>
      <c r="G501" s="473"/>
      <c r="H501" s="473"/>
      <c r="I501" s="473"/>
      <c r="J501" s="473"/>
      <c r="K501" s="473"/>
      <c r="L501" s="473"/>
      <c r="M501" s="473"/>
      <c r="N501" s="473"/>
      <c r="O501" s="473"/>
      <c r="P501" s="473"/>
      <c r="Q501" s="473"/>
      <c r="R501" s="473"/>
      <c r="S501" s="473"/>
      <c r="T501" s="473"/>
    </row>
    <row r="502" spans="1:20" ht="12.75">
      <c r="A502" s="473"/>
      <c r="B502" s="473"/>
      <c r="C502" s="473"/>
      <c r="D502" s="473"/>
      <c r="E502" s="473"/>
      <c r="F502" s="473"/>
      <c r="G502" s="473"/>
      <c r="H502" s="473"/>
      <c r="I502" s="473"/>
      <c r="J502" s="473"/>
      <c r="K502" s="473"/>
      <c r="L502" s="473"/>
      <c r="M502" s="473"/>
      <c r="N502" s="473"/>
      <c r="O502" s="473"/>
      <c r="P502" s="473"/>
      <c r="Q502" s="473"/>
      <c r="R502" s="473"/>
      <c r="S502" s="473"/>
      <c r="T502" s="473"/>
    </row>
    <row r="503" spans="1:20" ht="12.75">
      <c r="A503" s="473"/>
      <c r="B503" s="473"/>
      <c r="C503" s="473"/>
      <c r="D503" s="473"/>
      <c r="E503" s="473"/>
      <c r="F503" s="473"/>
      <c r="G503" s="473"/>
      <c r="H503" s="473"/>
      <c r="I503" s="473"/>
      <c r="J503" s="473"/>
      <c r="K503" s="473"/>
      <c r="L503" s="473"/>
      <c r="M503" s="473"/>
      <c r="N503" s="473"/>
      <c r="O503" s="473"/>
      <c r="P503" s="473"/>
      <c r="Q503" s="473"/>
      <c r="R503" s="473"/>
      <c r="S503" s="473"/>
      <c r="T503" s="473"/>
    </row>
    <row r="504" spans="1:20" ht="12.75">
      <c r="A504" s="473"/>
      <c r="B504" s="473"/>
      <c r="C504" s="473"/>
      <c r="D504" s="473"/>
      <c r="E504" s="473"/>
      <c r="F504" s="473"/>
      <c r="G504" s="473"/>
      <c r="H504" s="473"/>
      <c r="I504" s="473"/>
      <c r="J504" s="473"/>
      <c r="K504" s="473"/>
      <c r="L504" s="473"/>
      <c r="M504" s="473"/>
      <c r="N504" s="473"/>
      <c r="O504" s="473"/>
      <c r="P504" s="473"/>
      <c r="Q504" s="473"/>
      <c r="R504" s="473"/>
      <c r="S504" s="473"/>
      <c r="T504" s="473"/>
    </row>
    <row r="505" spans="1:20" ht="12.75">
      <c r="A505" s="473"/>
      <c r="B505" s="473"/>
      <c r="C505" s="473"/>
      <c r="D505" s="473"/>
      <c r="E505" s="473"/>
      <c r="F505" s="473"/>
      <c r="G505" s="473"/>
      <c r="H505" s="473"/>
      <c r="I505" s="473"/>
      <c r="J505" s="473"/>
      <c r="K505" s="473"/>
      <c r="L505" s="473"/>
      <c r="M505" s="473"/>
      <c r="N505" s="473"/>
      <c r="O505" s="473"/>
      <c r="P505" s="473"/>
      <c r="Q505" s="473"/>
      <c r="R505" s="473"/>
      <c r="S505" s="473"/>
      <c r="T505" s="473"/>
    </row>
    <row r="506" spans="1:20" ht="12.75">
      <c r="A506" s="473"/>
      <c r="B506" s="473"/>
      <c r="C506" s="473"/>
      <c r="D506" s="473"/>
      <c r="E506" s="473"/>
      <c r="F506" s="473"/>
      <c r="G506" s="473"/>
      <c r="H506" s="473"/>
      <c r="I506" s="473"/>
      <c r="J506" s="473"/>
      <c r="K506" s="473"/>
      <c r="L506" s="473"/>
      <c r="M506" s="473"/>
      <c r="N506" s="473"/>
      <c r="O506" s="473"/>
      <c r="P506" s="473"/>
      <c r="Q506" s="473"/>
      <c r="R506" s="473"/>
      <c r="S506" s="473"/>
      <c r="T506" s="473"/>
    </row>
    <row r="507" spans="1:20" ht="12.75">
      <c r="A507" s="473"/>
      <c r="B507" s="473"/>
      <c r="C507" s="473"/>
      <c r="D507" s="473"/>
      <c r="E507" s="473"/>
      <c r="F507" s="473"/>
      <c r="G507" s="473"/>
      <c r="H507" s="473"/>
      <c r="I507" s="473"/>
      <c r="J507" s="473"/>
      <c r="K507" s="473"/>
      <c r="L507" s="473"/>
      <c r="M507" s="473"/>
      <c r="N507" s="473"/>
      <c r="O507" s="473"/>
      <c r="P507" s="473"/>
      <c r="Q507" s="473"/>
      <c r="R507" s="473"/>
      <c r="S507" s="473"/>
      <c r="T507" s="473"/>
    </row>
    <row r="508" spans="1:20" ht="12.75">
      <c r="A508" s="473"/>
      <c r="B508" s="473"/>
      <c r="C508" s="473"/>
      <c r="D508" s="473"/>
      <c r="E508" s="473"/>
      <c r="F508" s="473"/>
      <c r="G508" s="473"/>
      <c r="H508" s="473"/>
      <c r="I508" s="473"/>
      <c r="J508" s="473"/>
      <c r="K508" s="473"/>
      <c r="L508" s="473"/>
      <c r="M508" s="473"/>
      <c r="N508" s="473"/>
      <c r="O508" s="473"/>
      <c r="P508" s="473"/>
      <c r="Q508" s="473"/>
      <c r="R508" s="473"/>
      <c r="S508" s="473"/>
      <c r="T508" s="473"/>
    </row>
    <row r="509" spans="1:20" ht="12.75">
      <c r="A509" s="473"/>
      <c r="B509" s="473"/>
      <c r="C509" s="473"/>
      <c r="D509" s="473"/>
      <c r="E509" s="473"/>
      <c r="F509" s="473"/>
      <c r="G509" s="473"/>
      <c r="H509" s="473"/>
      <c r="I509" s="473"/>
      <c r="J509" s="473"/>
      <c r="K509" s="473"/>
      <c r="L509" s="473"/>
      <c r="M509" s="473"/>
      <c r="N509" s="473"/>
      <c r="O509" s="473"/>
      <c r="P509" s="473"/>
      <c r="Q509" s="473"/>
      <c r="R509" s="473"/>
      <c r="S509" s="473"/>
      <c r="T509" s="473"/>
    </row>
    <row r="510" spans="1:20" ht="12.75">
      <c r="A510" s="473"/>
      <c r="B510" s="473"/>
      <c r="C510" s="473"/>
      <c r="D510" s="473"/>
      <c r="E510" s="473"/>
      <c r="F510" s="473"/>
      <c r="G510" s="473"/>
      <c r="H510" s="473"/>
      <c r="I510" s="473"/>
      <c r="J510" s="473"/>
      <c r="K510" s="473"/>
      <c r="L510" s="473"/>
      <c r="M510" s="473"/>
      <c r="N510" s="473"/>
      <c r="O510" s="473"/>
      <c r="P510" s="473"/>
      <c r="Q510" s="473"/>
      <c r="R510" s="473"/>
      <c r="S510" s="473"/>
      <c r="T510" s="473"/>
    </row>
    <row r="511" spans="1:20" ht="12.75">
      <c r="A511" s="473"/>
      <c r="B511" s="473"/>
      <c r="C511" s="473"/>
      <c r="D511" s="473"/>
      <c r="E511" s="473"/>
      <c r="F511" s="473"/>
      <c r="G511" s="473"/>
      <c r="H511" s="473"/>
      <c r="I511" s="473"/>
      <c r="J511" s="473"/>
      <c r="K511" s="473"/>
      <c r="L511" s="473"/>
      <c r="M511" s="473"/>
      <c r="N511" s="473"/>
      <c r="O511" s="473"/>
      <c r="P511" s="473"/>
      <c r="Q511" s="473"/>
      <c r="R511" s="473"/>
      <c r="S511" s="473"/>
      <c r="T511" s="473"/>
    </row>
    <row r="512" spans="1:20" ht="12.75">
      <c r="A512" s="473"/>
      <c r="B512" s="473"/>
      <c r="C512" s="473"/>
      <c r="D512" s="473"/>
      <c r="E512" s="473"/>
      <c r="F512" s="473"/>
      <c r="G512" s="473"/>
      <c r="H512" s="473"/>
      <c r="I512" s="473"/>
      <c r="J512" s="473"/>
      <c r="K512" s="473"/>
      <c r="L512" s="473"/>
      <c r="M512" s="473"/>
      <c r="N512" s="473"/>
      <c r="O512" s="473"/>
      <c r="P512" s="473"/>
      <c r="Q512" s="473"/>
      <c r="R512" s="473"/>
      <c r="S512" s="473"/>
      <c r="T512" s="473"/>
    </row>
    <row r="513" spans="1:20" ht="12.75">
      <c r="A513" s="473"/>
      <c r="B513" s="473"/>
      <c r="C513" s="473"/>
      <c r="D513" s="473"/>
      <c r="E513" s="473"/>
      <c r="F513" s="473"/>
      <c r="G513" s="473"/>
      <c r="H513" s="473"/>
      <c r="I513" s="473"/>
      <c r="J513" s="473"/>
      <c r="K513" s="473"/>
      <c r="L513" s="473"/>
      <c r="M513" s="473"/>
      <c r="N513" s="473"/>
      <c r="O513" s="473"/>
      <c r="P513" s="473"/>
      <c r="Q513" s="473"/>
      <c r="R513" s="473"/>
      <c r="S513" s="473"/>
      <c r="T513" s="473"/>
    </row>
    <row r="514" spans="1:20" ht="12.75">
      <c r="A514" s="473"/>
      <c r="B514" s="473"/>
      <c r="C514" s="473"/>
      <c r="D514" s="473"/>
      <c r="E514" s="473"/>
      <c r="F514" s="473"/>
      <c r="G514" s="473"/>
      <c r="H514" s="473"/>
      <c r="I514" s="473"/>
      <c r="J514" s="473"/>
      <c r="K514" s="473"/>
      <c r="L514" s="473"/>
      <c r="M514" s="473"/>
      <c r="N514" s="473"/>
      <c r="O514" s="473"/>
      <c r="P514" s="473"/>
      <c r="Q514" s="473"/>
      <c r="R514" s="473"/>
      <c r="S514" s="473"/>
      <c r="T514" s="473"/>
    </row>
    <row r="515" spans="1:20" ht="12.75">
      <c r="A515" s="473"/>
      <c r="B515" s="473"/>
      <c r="C515" s="473"/>
      <c r="D515" s="473"/>
      <c r="E515" s="473"/>
      <c r="F515" s="473"/>
      <c r="G515" s="473"/>
      <c r="H515" s="473"/>
      <c r="I515" s="473"/>
      <c r="J515" s="473"/>
      <c r="K515" s="473"/>
      <c r="L515" s="473"/>
      <c r="M515" s="473"/>
      <c r="N515" s="473"/>
      <c r="O515" s="473"/>
      <c r="P515" s="473"/>
      <c r="Q515" s="473"/>
      <c r="R515" s="473"/>
      <c r="S515" s="473"/>
      <c r="T515" s="473"/>
    </row>
    <row r="516" spans="1:20" ht="12.75">
      <c r="A516" s="473"/>
      <c r="B516" s="473"/>
      <c r="C516" s="473"/>
      <c r="D516" s="473"/>
      <c r="E516" s="473"/>
      <c r="F516" s="473"/>
      <c r="G516" s="473"/>
      <c r="H516" s="473"/>
      <c r="I516" s="473"/>
      <c r="J516" s="473"/>
      <c r="K516" s="473"/>
      <c r="L516" s="473"/>
      <c r="M516" s="473"/>
      <c r="N516" s="473"/>
      <c r="O516" s="473"/>
      <c r="P516" s="473"/>
      <c r="Q516" s="473"/>
      <c r="R516" s="473"/>
      <c r="S516" s="473"/>
      <c r="T516" s="473"/>
    </row>
    <row r="517" spans="1:20" ht="12.75">
      <c r="A517" s="473"/>
      <c r="B517" s="473"/>
      <c r="C517" s="473"/>
      <c r="D517" s="473"/>
      <c r="E517" s="473"/>
      <c r="F517" s="473"/>
      <c r="G517" s="473"/>
      <c r="H517" s="473"/>
      <c r="I517" s="473"/>
      <c r="J517" s="473"/>
      <c r="K517" s="473"/>
      <c r="L517" s="473"/>
      <c r="M517" s="473"/>
      <c r="N517" s="473"/>
      <c r="O517" s="473"/>
      <c r="P517" s="473"/>
      <c r="Q517" s="473"/>
      <c r="R517" s="473"/>
      <c r="S517" s="473"/>
      <c r="T517" s="473"/>
    </row>
    <row r="518" spans="1:20" ht="12.75">
      <c r="A518" s="473"/>
      <c r="B518" s="473"/>
      <c r="C518" s="473"/>
      <c r="D518" s="473"/>
      <c r="E518" s="473"/>
      <c r="F518" s="473"/>
      <c r="G518" s="473"/>
      <c r="H518" s="473"/>
      <c r="I518" s="473"/>
      <c r="J518" s="473"/>
      <c r="K518" s="473"/>
      <c r="L518" s="473"/>
      <c r="M518" s="473"/>
      <c r="N518" s="473"/>
      <c r="O518" s="473"/>
      <c r="P518" s="473"/>
      <c r="Q518" s="473"/>
      <c r="R518" s="473"/>
      <c r="S518" s="473"/>
      <c r="T518" s="473"/>
    </row>
    <row r="519" spans="1:20" ht="12.75">
      <c r="A519" s="473"/>
      <c r="B519" s="473"/>
      <c r="C519" s="473"/>
      <c r="D519" s="473"/>
      <c r="E519" s="473"/>
      <c r="F519" s="473"/>
      <c r="G519" s="473"/>
      <c r="H519" s="473"/>
      <c r="I519" s="473"/>
      <c r="J519" s="473"/>
      <c r="K519" s="473"/>
      <c r="L519" s="473"/>
      <c r="M519" s="473"/>
      <c r="N519" s="473"/>
      <c r="O519" s="473"/>
      <c r="P519" s="473"/>
      <c r="Q519" s="473"/>
      <c r="R519" s="473"/>
      <c r="S519" s="473"/>
      <c r="T519" s="473"/>
    </row>
    <row r="520" spans="1:20" ht="12.75">
      <c r="A520" s="473"/>
      <c r="B520" s="473"/>
      <c r="C520" s="473"/>
      <c r="D520" s="473"/>
      <c r="E520" s="473"/>
      <c r="F520" s="473"/>
      <c r="G520" s="473"/>
      <c r="H520" s="473"/>
      <c r="I520" s="473"/>
      <c r="J520" s="473"/>
      <c r="K520" s="473"/>
      <c r="L520" s="473"/>
      <c r="M520" s="473"/>
      <c r="N520" s="473"/>
      <c r="O520" s="473"/>
      <c r="P520" s="473"/>
      <c r="Q520" s="473"/>
      <c r="R520" s="473"/>
      <c r="S520" s="473"/>
      <c r="T520" s="473"/>
    </row>
    <row r="521" spans="1:20" ht="12.75">
      <c r="A521" s="473"/>
      <c r="B521" s="473"/>
      <c r="C521" s="473"/>
      <c r="D521" s="473"/>
      <c r="E521" s="473"/>
      <c r="F521" s="473"/>
      <c r="G521" s="473"/>
      <c r="H521" s="473"/>
      <c r="I521" s="473"/>
      <c r="J521" s="473"/>
      <c r="K521" s="473"/>
      <c r="L521" s="473"/>
      <c r="M521" s="473"/>
      <c r="N521" s="473"/>
      <c r="O521" s="473"/>
      <c r="P521" s="473"/>
      <c r="Q521" s="473"/>
      <c r="R521" s="473"/>
      <c r="S521" s="473"/>
      <c r="T521" s="473"/>
    </row>
    <row r="522" spans="1:20" ht="12.75">
      <c r="A522" s="473"/>
      <c r="B522" s="473"/>
      <c r="C522" s="473"/>
      <c r="D522" s="473"/>
      <c r="E522" s="473"/>
      <c r="F522" s="473"/>
      <c r="G522" s="473"/>
      <c r="H522" s="473"/>
      <c r="I522" s="473"/>
      <c r="J522" s="473"/>
      <c r="K522" s="473"/>
      <c r="L522" s="473"/>
      <c r="M522" s="473"/>
      <c r="N522" s="473"/>
      <c r="O522" s="473"/>
      <c r="P522" s="473"/>
      <c r="Q522" s="473"/>
      <c r="R522" s="473"/>
      <c r="S522" s="473"/>
      <c r="T522" s="473"/>
    </row>
    <row r="523" spans="1:20" ht="12.75">
      <c r="A523" s="473"/>
      <c r="B523" s="473"/>
      <c r="C523" s="473"/>
      <c r="D523" s="473"/>
      <c r="E523" s="473"/>
      <c r="F523" s="473"/>
      <c r="G523" s="473"/>
      <c r="H523" s="473"/>
      <c r="I523" s="473"/>
      <c r="J523" s="473"/>
      <c r="K523" s="473"/>
      <c r="L523" s="473"/>
      <c r="M523" s="473"/>
      <c r="N523" s="473"/>
      <c r="O523" s="473"/>
      <c r="P523" s="473"/>
      <c r="Q523" s="473"/>
      <c r="R523" s="473"/>
      <c r="S523" s="473"/>
      <c r="T523" s="473"/>
    </row>
    <row r="524" spans="1:20" ht="12.75">
      <c r="A524" s="473"/>
      <c r="B524" s="473"/>
      <c r="C524" s="473"/>
      <c r="D524" s="473"/>
      <c r="E524" s="473"/>
      <c r="F524" s="473"/>
      <c r="G524" s="473"/>
      <c r="H524" s="473"/>
      <c r="I524" s="473"/>
      <c r="J524" s="473"/>
      <c r="K524" s="473"/>
      <c r="L524" s="473"/>
      <c r="M524" s="473"/>
      <c r="N524" s="473"/>
      <c r="O524" s="473"/>
      <c r="P524" s="473"/>
      <c r="Q524" s="473"/>
      <c r="R524" s="473"/>
      <c r="S524" s="473"/>
      <c r="T524" s="473"/>
    </row>
    <row r="525" spans="1:20" ht="12.75">
      <c r="A525" s="473"/>
      <c r="B525" s="473"/>
      <c r="C525" s="473"/>
      <c r="D525" s="473"/>
      <c r="E525" s="473"/>
      <c r="F525" s="473"/>
      <c r="G525" s="473"/>
      <c r="H525" s="473"/>
      <c r="I525" s="473"/>
      <c r="J525" s="473"/>
      <c r="K525" s="473"/>
      <c r="L525" s="473"/>
      <c r="M525" s="473"/>
      <c r="N525" s="473"/>
      <c r="O525" s="473"/>
      <c r="P525" s="473"/>
      <c r="Q525" s="473"/>
      <c r="R525" s="473"/>
      <c r="S525" s="473"/>
      <c r="T525" s="473"/>
    </row>
    <row r="526" spans="1:20" ht="12.75">
      <c r="A526" s="473"/>
      <c r="B526" s="473"/>
      <c r="C526" s="473"/>
      <c r="D526" s="473"/>
      <c r="E526" s="473"/>
      <c r="F526" s="473"/>
      <c r="G526" s="473"/>
      <c r="H526" s="473"/>
      <c r="I526" s="473"/>
      <c r="J526" s="473"/>
      <c r="K526" s="473"/>
      <c r="L526" s="473"/>
      <c r="M526" s="473"/>
      <c r="N526" s="473"/>
      <c r="O526" s="473"/>
      <c r="P526" s="473"/>
      <c r="Q526" s="473"/>
      <c r="R526" s="473"/>
      <c r="S526" s="473"/>
      <c r="T526" s="473"/>
    </row>
    <row r="527" spans="1:20" ht="12.75">
      <c r="A527" s="473"/>
      <c r="B527" s="473"/>
      <c r="C527" s="473"/>
      <c r="D527" s="473"/>
      <c r="E527" s="473"/>
      <c r="F527" s="473"/>
      <c r="G527" s="473"/>
      <c r="H527" s="473"/>
      <c r="I527" s="473"/>
      <c r="J527" s="473"/>
      <c r="K527" s="473"/>
      <c r="L527" s="473"/>
      <c r="M527" s="473"/>
      <c r="N527" s="473"/>
      <c r="O527" s="473"/>
      <c r="P527" s="473"/>
      <c r="Q527" s="473"/>
      <c r="R527" s="473"/>
      <c r="S527" s="473"/>
      <c r="T527" s="473"/>
    </row>
    <row r="528" spans="1:20" ht="12.75">
      <c r="A528" s="473"/>
      <c r="B528" s="473"/>
      <c r="C528" s="473"/>
      <c r="D528" s="473"/>
      <c r="E528" s="473"/>
      <c r="F528" s="473"/>
      <c r="G528" s="473"/>
      <c r="H528" s="473"/>
      <c r="I528" s="473"/>
      <c r="J528" s="473"/>
      <c r="K528" s="473"/>
      <c r="L528" s="473"/>
      <c r="M528" s="473"/>
      <c r="N528" s="473"/>
      <c r="O528" s="473"/>
      <c r="P528" s="473"/>
      <c r="Q528" s="473"/>
      <c r="R528" s="473"/>
      <c r="S528" s="473"/>
      <c r="T528" s="473"/>
    </row>
    <row r="529" spans="1:20" ht="12.75">
      <c r="A529" s="473"/>
      <c r="B529" s="473"/>
      <c r="C529" s="473"/>
      <c r="D529" s="473"/>
      <c r="E529" s="473"/>
      <c r="F529" s="473"/>
      <c r="G529" s="473"/>
      <c r="H529" s="473"/>
      <c r="I529" s="473"/>
      <c r="J529" s="473"/>
      <c r="K529" s="473"/>
      <c r="L529" s="473"/>
      <c r="M529" s="473"/>
      <c r="N529" s="473"/>
      <c r="O529" s="473"/>
      <c r="P529" s="473"/>
      <c r="Q529" s="473"/>
      <c r="R529" s="473"/>
      <c r="S529" s="473"/>
      <c r="T529" s="473"/>
    </row>
    <row r="530" spans="1:20" ht="12.75">
      <c r="A530" s="473"/>
      <c r="B530" s="473"/>
      <c r="C530" s="473"/>
      <c r="D530" s="473"/>
      <c r="E530" s="473"/>
      <c r="F530" s="473"/>
      <c r="G530" s="473"/>
      <c r="H530" s="473"/>
      <c r="I530" s="473"/>
      <c r="J530" s="473"/>
      <c r="K530" s="473"/>
      <c r="L530" s="473"/>
      <c r="M530" s="473"/>
      <c r="N530" s="473"/>
      <c r="O530" s="473"/>
      <c r="P530" s="473"/>
      <c r="Q530" s="473"/>
      <c r="R530" s="473"/>
      <c r="S530" s="473"/>
      <c r="T530" s="473"/>
    </row>
    <row r="531" spans="1:20" ht="12.75">
      <c r="A531" s="473"/>
      <c r="B531" s="473"/>
      <c r="C531" s="473"/>
      <c r="D531" s="473"/>
      <c r="E531" s="473"/>
      <c r="F531" s="473"/>
      <c r="G531" s="473"/>
      <c r="H531" s="473"/>
      <c r="I531" s="473"/>
      <c r="J531" s="473"/>
      <c r="K531" s="473"/>
      <c r="L531" s="473"/>
      <c r="M531" s="473"/>
      <c r="N531" s="473"/>
      <c r="O531" s="473"/>
      <c r="P531" s="473"/>
      <c r="Q531" s="473"/>
      <c r="R531" s="473"/>
      <c r="S531" s="473"/>
      <c r="T531" s="473"/>
    </row>
    <row r="532" spans="1:20" ht="12.75">
      <c r="A532" s="473"/>
      <c r="B532" s="473"/>
      <c r="C532" s="473"/>
      <c r="D532" s="473"/>
      <c r="E532" s="473"/>
      <c r="F532" s="473"/>
      <c r="G532" s="473"/>
      <c r="H532" s="473"/>
      <c r="I532" s="473"/>
      <c r="J532" s="473"/>
      <c r="K532" s="473"/>
      <c r="L532" s="473"/>
      <c r="M532" s="473"/>
      <c r="N532" s="473"/>
      <c r="O532" s="473"/>
      <c r="P532" s="473"/>
      <c r="Q532" s="473"/>
      <c r="R532" s="473"/>
      <c r="S532" s="473"/>
      <c r="T532" s="473"/>
    </row>
    <row r="533" spans="1:20" ht="12.75">
      <c r="A533" s="473"/>
      <c r="B533" s="473"/>
      <c r="C533" s="473"/>
      <c r="D533" s="473"/>
      <c r="E533" s="473"/>
      <c r="F533" s="473"/>
      <c r="G533" s="473"/>
      <c r="H533" s="473"/>
      <c r="I533" s="473"/>
      <c r="J533" s="473"/>
      <c r="K533" s="473"/>
      <c r="L533" s="473"/>
      <c r="M533" s="473"/>
      <c r="N533" s="473"/>
      <c r="O533" s="473"/>
      <c r="P533" s="473"/>
      <c r="Q533" s="473"/>
      <c r="R533" s="473"/>
      <c r="S533" s="473"/>
      <c r="T533" s="473"/>
    </row>
    <row r="534" spans="1:20" ht="12.75">
      <c r="A534" s="473"/>
      <c r="B534" s="473"/>
      <c r="C534" s="473"/>
      <c r="D534" s="473"/>
      <c r="E534" s="473"/>
      <c r="F534" s="473"/>
      <c r="G534" s="473"/>
      <c r="H534" s="473"/>
      <c r="I534" s="473"/>
      <c r="J534" s="473"/>
      <c r="K534" s="473"/>
      <c r="L534" s="473"/>
      <c r="M534" s="473"/>
      <c r="N534" s="473"/>
      <c r="O534" s="473"/>
      <c r="P534" s="473"/>
      <c r="Q534" s="473"/>
      <c r="R534" s="473"/>
      <c r="S534" s="473"/>
      <c r="T534" s="473"/>
    </row>
    <row r="535" spans="1:20" ht="12.75">
      <c r="A535" s="473"/>
      <c r="B535" s="473"/>
      <c r="C535" s="473"/>
      <c r="D535" s="473"/>
      <c r="E535" s="473"/>
      <c r="F535" s="473"/>
      <c r="G535" s="473"/>
      <c r="H535" s="473"/>
      <c r="I535" s="473"/>
      <c r="J535" s="473"/>
      <c r="K535" s="473"/>
      <c r="L535" s="473"/>
      <c r="M535" s="473"/>
      <c r="N535" s="473"/>
      <c r="O535" s="473"/>
      <c r="P535" s="473"/>
      <c r="Q535" s="473"/>
      <c r="R535" s="473"/>
      <c r="S535" s="473"/>
      <c r="T535" s="473"/>
    </row>
    <row r="536" spans="1:20" ht="12.75">
      <c r="A536" s="473"/>
      <c r="B536" s="473"/>
      <c r="C536" s="473"/>
      <c r="D536" s="473"/>
      <c r="E536" s="473"/>
      <c r="F536" s="473"/>
      <c r="G536" s="473"/>
      <c r="H536" s="473"/>
      <c r="I536" s="473"/>
      <c r="J536" s="473"/>
      <c r="K536" s="473"/>
      <c r="L536" s="473"/>
      <c r="M536" s="473"/>
      <c r="N536" s="473"/>
      <c r="O536" s="473"/>
      <c r="P536" s="473"/>
      <c r="Q536" s="473"/>
      <c r="R536" s="473"/>
      <c r="S536" s="473"/>
      <c r="T536" s="473"/>
    </row>
    <row r="537" spans="1:20" ht="12.75">
      <c r="A537" s="473"/>
      <c r="B537" s="473"/>
      <c r="C537" s="473"/>
      <c r="D537" s="473"/>
      <c r="E537" s="473"/>
      <c r="F537" s="473"/>
      <c r="G537" s="473"/>
      <c r="H537" s="473"/>
      <c r="I537" s="473"/>
      <c r="J537" s="473"/>
      <c r="K537" s="473"/>
      <c r="L537" s="473"/>
      <c r="M537" s="473"/>
      <c r="N537" s="473"/>
      <c r="O537" s="473"/>
      <c r="P537" s="473"/>
      <c r="Q537" s="473"/>
      <c r="R537" s="473"/>
      <c r="S537" s="473"/>
      <c r="T537" s="473"/>
    </row>
    <row r="538" spans="1:20" ht="12.75">
      <c r="A538" s="473"/>
      <c r="B538" s="473"/>
      <c r="C538" s="473"/>
      <c r="D538" s="473"/>
      <c r="E538" s="473"/>
      <c r="F538" s="473"/>
      <c r="G538" s="473"/>
      <c r="H538" s="473"/>
      <c r="I538" s="473"/>
      <c r="J538" s="473"/>
      <c r="K538" s="473"/>
      <c r="L538" s="473"/>
      <c r="M538" s="473"/>
      <c r="N538" s="473"/>
      <c r="O538" s="473"/>
      <c r="P538" s="473"/>
      <c r="Q538" s="473"/>
      <c r="R538" s="473"/>
      <c r="S538" s="473"/>
      <c r="T538" s="473"/>
    </row>
    <row r="539" spans="1:20" ht="12.75">
      <c r="A539" s="473"/>
      <c r="B539" s="473"/>
      <c r="C539" s="473"/>
      <c r="D539" s="473"/>
      <c r="E539" s="473"/>
      <c r="F539" s="473"/>
      <c r="G539" s="473"/>
      <c r="H539" s="473"/>
      <c r="I539" s="473"/>
      <c r="J539" s="473"/>
      <c r="K539" s="473"/>
      <c r="L539" s="473"/>
      <c r="M539" s="473"/>
      <c r="N539" s="473"/>
      <c r="O539" s="473"/>
      <c r="P539" s="473"/>
      <c r="Q539" s="473"/>
      <c r="R539" s="473"/>
      <c r="S539" s="473"/>
      <c r="T539" s="473"/>
    </row>
    <row r="540" spans="1:20" ht="12.75">
      <c r="A540" s="473"/>
      <c r="B540" s="473"/>
      <c r="C540" s="473"/>
      <c r="D540" s="473"/>
      <c r="E540" s="473"/>
      <c r="F540" s="473"/>
      <c r="G540" s="473"/>
      <c r="H540" s="473"/>
      <c r="I540" s="473"/>
      <c r="J540" s="473"/>
      <c r="K540" s="473"/>
      <c r="L540" s="473"/>
      <c r="M540" s="473"/>
      <c r="N540" s="473"/>
      <c r="O540" s="473"/>
      <c r="P540" s="473"/>
      <c r="Q540" s="473"/>
      <c r="R540" s="473"/>
      <c r="S540" s="473"/>
      <c r="T540" s="473"/>
    </row>
    <row r="541" spans="1:20" ht="12.75">
      <c r="A541" s="473"/>
      <c r="B541" s="473"/>
      <c r="C541" s="473"/>
      <c r="D541" s="473"/>
      <c r="E541" s="473"/>
      <c r="F541" s="473"/>
      <c r="G541" s="473"/>
      <c r="H541" s="473"/>
      <c r="I541" s="473"/>
      <c r="J541" s="473"/>
      <c r="K541" s="473"/>
      <c r="L541" s="473"/>
      <c r="M541" s="473"/>
      <c r="N541" s="473"/>
      <c r="O541" s="473"/>
      <c r="P541" s="473"/>
      <c r="Q541" s="473"/>
      <c r="R541" s="473"/>
      <c r="S541" s="473"/>
      <c r="T541" s="473"/>
    </row>
    <row r="542" spans="1:20" ht="12.75">
      <c r="A542" s="473"/>
      <c r="B542" s="473"/>
      <c r="C542" s="473"/>
      <c r="D542" s="473"/>
      <c r="E542" s="473"/>
      <c r="F542" s="473"/>
      <c r="G542" s="473"/>
      <c r="H542" s="473"/>
      <c r="I542" s="473"/>
      <c r="J542" s="473"/>
      <c r="K542" s="473"/>
      <c r="L542" s="473"/>
      <c r="M542" s="473"/>
      <c r="N542" s="473"/>
      <c r="O542" s="473"/>
      <c r="P542" s="473"/>
      <c r="Q542" s="473"/>
      <c r="R542" s="473"/>
      <c r="S542" s="473"/>
      <c r="T542" s="473"/>
    </row>
    <row r="543" spans="1:20" ht="12.75">
      <c r="A543" s="473"/>
      <c r="B543" s="473"/>
      <c r="C543" s="473"/>
      <c r="D543" s="473"/>
      <c r="E543" s="473"/>
      <c r="F543" s="473"/>
      <c r="G543" s="473"/>
      <c r="H543" s="473"/>
      <c r="I543" s="473"/>
      <c r="J543" s="473"/>
      <c r="K543" s="473"/>
      <c r="L543" s="473"/>
      <c r="M543" s="473"/>
      <c r="N543" s="473"/>
      <c r="O543" s="473"/>
      <c r="P543" s="473"/>
      <c r="Q543" s="473"/>
      <c r="R543" s="473"/>
      <c r="S543" s="473"/>
      <c r="T543" s="473"/>
    </row>
    <row r="544" spans="1:20" ht="12.75">
      <c r="A544" s="473"/>
      <c r="B544" s="473"/>
      <c r="C544" s="473"/>
      <c r="D544" s="473"/>
      <c r="E544" s="473"/>
      <c r="F544" s="473"/>
      <c r="G544" s="473"/>
      <c r="H544" s="473"/>
      <c r="I544" s="473"/>
      <c r="J544" s="473"/>
      <c r="K544" s="473"/>
      <c r="L544" s="473"/>
      <c r="M544" s="473"/>
      <c r="N544" s="473"/>
      <c r="O544" s="473"/>
      <c r="P544" s="473"/>
      <c r="Q544" s="473"/>
      <c r="R544" s="473"/>
      <c r="S544" s="473"/>
      <c r="T544" s="473"/>
    </row>
    <row r="545" spans="1:20" ht="12.75">
      <c r="A545" s="473"/>
      <c r="B545" s="473"/>
      <c r="C545" s="473"/>
      <c r="D545" s="473"/>
      <c r="E545" s="473"/>
      <c r="F545" s="473"/>
      <c r="G545" s="473"/>
      <c r="H545" s="473"/>
      <c r="I545" s="473"/>
      <c r="J545" s="473"/>
      <c r="K545" s="473"/>
      <c r="L545" s="473"/>
      <c r="M545" s="473"/>
      <c r="N545" s="473"/>
      <c r="O545" s="473"/>
      <c r="P545" s="473"/>
      <c r="Q545" s="473"/>
      <c r="R545" s="473"/>
      <c r="S545" s="473"/>
      <c r="T545" s="473"/>
    </row>
    <row r="546" spans="1:20" ht="12.75">
      <c r="A546" s="473"/>
      <c r="B546" s="473"/>
      <c r="C546" s="473"/>
      <c r="D546" s="473"/>
      <c r="E546" s="473"/>
      <c r="F546" s="473"/>
      <c r="G546" s="473"/>
      <c r="H546" s="473"/>
      <c r="I546" s="473"/>
      <c r="J546" s="473"/>
      <c r="K546" s="473"/>
      <c r="L546" s="473"/>
      <c r="M546" s="473"/>
      <c r="N546" s="473"/>
      <c r="O546" s="473"/>
      <c r="P546" s="473"/>
      <c r="Q546" s="473"/>
      <c r="R546" s="473"/>
      <c r="S546" s="473"/>
      <c r="T546" s="473"/>
    </row>
    <row r="547" spans="1:20" ht="12.75">
      <c r="A547" s="473"/>
      <c r="B547" s="473"/>
      <c r="C547" s="473"/>
      <c r="D547" s="473"/>
      <c r="E547" s="473"/>
      <c r="F547" s="473"/>
      <c r="G547" s="473"/>
      <c r="H547" s="473"/>
      <c r="I547" s="473"/>
      <c r="J547" s="473"/>
      <c r="K547" s="473"/>
      <c r="L547" s="473"/>
      <c r="M547" s="473"/>
      <c r="N547" s="473"/>
      <c r="O547" s="473"/>
      <c r="P547" s="473"/>
      <c r="Q547" s="473"/>
      <c r="R547" s="473"/>
      <c r="S547" s="473"/>
      <c r="T547" s="473"/>
    </row>
    <row r="548" spans="1:20" ht="12.75">
      <c r="A548" s="473"/>
      <c r="B548" s="473"/>
      <c r="C548" s="473"/>
      <c r="D548" s="473"/>
      <c r="E548" s="473"/>
      <c r="F548" s="473"/>
      <c r="G548" s="473"/>
      <c r="H548" s="473"/>
      <c r="I548" s="473"/>
      <c r="J548" s="473"/>
      <c r="K548" s="473"/>
      <c r="L548" s="473"/>
      <c r="M548" s="473"/>
      <c r="N548" s="473"/>
      <c r="O548" s="473"/>
      <c r="P548" s="473"/>
      <c r="Q548" s="473"/>
      <c r="R548" s="473"/>
      <c r="S548" s="473"/>
      <c r="T548" s="473"/>
    </row>
    <row r="549" spans="1:20" ht="12.75">
      <c r="A549" s="473"/>
      <c r="B549" s="473"/>
      <c r="C549" s="473"/>
      <c r="D549" s="473"/>
      <c r="E549" s="473"/>
      <c r="F549" s="473"/>
      <c r="G549" s="473"/>
      <c r="H549" s="473"/>
      <c r="I549" s="473"/>
      <c r="J549" s="473"/>
      <c r="K549" s="473"/>
      <c r="L549" s="473"/>
      <c r="M549" s="473"/>
      <c r="N549" s="473"/>
      <c r="O549" s="473"/>
      <c r="P549" s="473"/>
      <c r="Q549" s="473"/>
      <c r="R549" s="473"/>
      <c r="S549" s="473"/>
      <c r="T549" s="473"/>
    </row>
    <row r="550" spans="1:20" ht="12.75">
      <c r="A550" s="473"/>
      <c r="B550" s="473"/>
      <c r="C550" s="473"/>
      <c r="D550" s="473"/>
      <c r="E550" s="473"/>
      <c r="F550" s="473"/>
      <c r="G550" s="473"/>
      <c r="H550" s="473"/>
      <c r="I550" s="473"/>
      <c r="J550" s="473"/>
      <c r="K550" s="473"/>
      <c r="L550" s="473"/>
      <c r="M550" s="473"/>
      <c r="N550" s="473"/>
      <c r="O550" s="473"/>
      <c r="P550" s="473"/>
      <c r="Q550" s="473"/>
      <c r="R550" s="473"/>
      <c r="S550" s="473"/>
      <c r="T550" s="473"/>
    </row>
    <row r="551" spans="1:20" ht="12.75">
      <c r="A551" s="473"/>
      <c r="B551" s="473"/>
      <c r="C551" s="473"/>
      <c r="D551" s="473"/>
      <c r="E551" s="473"/>
      <c r="F551" s="473"/>
      <c r="G551" s="473"/>
      <c r="H551" s="473"/>
      <c r="I551" s="473"/>
      <c r="J551" s="473"/>
      <c r="K551" s="473"/>
      <c r="L551" s="473"/>
      <c r="M551" s="473"/>
      <c r="N551" s="473"/>
      <c r="O551" s="473"/>
      <c r="P551" s="473"/>
      <c r="Q551" s="473"/>
      <c r="R551" s="473"/>
      <c r="S551" s="473"/>
      <c r="T551" s="473"/>
    </row>
    <row r="552" spans="1:20" ht="12.75">
      <c r="A552" s="473"/>
      <c r="B552" s="473"/>
      <c r="C552" s="473"/>
      <c r="D552" s="473"/>
      <c r="E552" s="473"/>
      <c r="F552" s="473"/>
      <c r="G552" s="473"/>
      <c r="H552" s="473"/>
      <c r="I552" s="473"/>
      <c r="J552" s="473"/>
      <c r="K552" s="473"/>
      <c r="L552" s="473"/>
      <c r="M552" s="473"/>
      <c r="N552" s="473"/>
      <c r="O552" s="473"/>
      <c r="P552" s="473"/>
      <c r="Q552" s="473"/>
      <c r="R552" s="473"/>
      <c r="S552" s="473"/>
      <c r="T552" s="473"/>
    </row>
    <row r="553" spans="1:20" ht="12.75">
      <c r="A553" s="473"/>
      <c r="B553" s="473"/>
      <c r="C553" s="473"/>
      <c r="D553" s="473"/>
      <c r="E553" s="473"/>
      <c r="F553" s="473"/>
      <c r="G553" s="473"/>
      <c r="H553" s="473"/>
      <c r="I553" s="473"/>
      <c r="J553" s="473"/>
      <c r="K553" s="473"/>
      <c r="L553" s="473"/>
      <c r="M553" s="473"/>
      <c r="N553" s="473"/>
      <c r="O553" s="473"/>
      <c r="P553" s="473"/>
      <c r="Q553" s="473"/>
      <c r="R553" s="473"/>
      <c r="S553" s="473"/>
      <c r="T553" s="473"/>
    </row>
    <row r="554" spans="1:20" ht="12.75">
      <c r="A554" s="473"/>
      <c r="B554" s="473"/>
      <c r="C554" s="473"/>
      <c r="D554" s="473"/>
      <c r="E554" s="473"/>
      <c r="F554" s="473"/>
      <c r="G554" s="473"/>
      <c r="H554" s="473"/>
      <c r="I554" s="473"/>
      <c r="J554" s="473"/>
      <c r="K554" s="473"/>
      <c r="L554" s="473"/>
      <c r="M554" s="473"/>
      <c r="N554" s="473"/>
      <c r="O554" s="473"/>
      <c r="P554" s="473"/>
      <c r="Q554" s="473"/>
      <c r="R554" s="473"/>
      <c r="S554" s="473"/>
      <c r="T554" s="473"/>
    </row>
    <row r="555" spans="1:20" ht="12.75">
      <c r="A555" s="473"/>
      <c r="B555" s="473"/>
      <c r="C555" s="473"/>
      <c r="D555" s="473"/>
      <c r="E555" s="473"/>
      <c r="F555" s="473"/>
      <c r="G555" s="473"/>
      <c r="H555" s="473"/>
      <c r="I555" s="473"/>
      <c r="J555" s="473"/>
      <c r="K555" s="473"/>
      <c r="L555" s="473"/>
      <c r="M555" s="473"/>
      <c r="N555" s="473"/>
      <c r="O555" s="473"/>
      <c r="P555" s="473"/>
      <c r="Q555" s="473"/>
      <c r="R555" s="473"/>
      <c r="S555" s="473"/>
      <c r="T555" s="473"/>
    </row>
    <row r="556" spans="1:20" ht="12.75">
      <c r="A556" s="473"/>
      <c r="B556" s="473"/>
      <c r="C556" s="473"/>
      <c r="D556" s="473"/>
      <c r="E556" s="473"/>
      <c r="F556" s="473"/>
      <c r="G556" s="473"/>
      <c r="H556" s="473"/>
      <c r="I556" s="473"/>
      <c r="J556" s="473"/>
      <c r="K556" s="473"/>
      <c r="L556" s="473"/>
      <c r="M556" s="473"/>
      <c r="N556" s="473"/>
      <c r="O556" s="473"/>
      <c r="P556" s="473"/>
      <c r="Q556" s="473"/>
      <c r="R556" s="473"/>
      <c r="S556" s="473"/>
      <c r="T556" s="473"/>
    </row>
    <row r="557" spans="1:20" ht="12.75">
      <c r="A557" s="473"/>
      <c r="B557" s="473"/>
      <c r="C557" s="473"/>
      <c r="D557" s="473"/>
      <c r="E557" s="473"/>
      <c r="F557" s="473"/>
      <c r="G557" s="473"/>
      <c r="H557" s="473"/>
      <c r="I557" s="473"/>
      <c r="J557" s="473"/>
      <c r="K557" s="473"/>
      <c r="L557" s="473"/>
      <c r="M557" s="473"/>
      <c r="N557" s="473"/>
      <c r="O557" s="473"/>
      <c r="P557" s="473"/>
      <c r="Q557" s="473"/>
      <c r="R557" s="473"/>
      <c r="S557" s="473"/>
      <c r="T557" s="473"/>
    </row>
    <row r="558" spans="1:20" ht="12.75">
      <c r="A558" s="473"/>
      <c r="B558" s="473"/>
      <c r="C558" s="473"/>
      <c r="D558" s="473"/>
      <c r="E558" s="473"/>
      <c r="F558" s="473"/>
      <c r="G558" s="473"/>
      <c r="H558" s="473"/>
      <c r="I558" s="473"/>
      <c r="J558" s="473"/>
      <c r="K558" s="473"/>
      <c r="L558" s="473"/>
      <c r="M558" s="473"/>
      <c r="N558" s="473"/>
      <c r="O558" s="473"/>
      <c r="P558" s="473"/>
      <c r="Q558" s="473"/>
      <c r="R558" s="473"/>
      <c r="S558" s="473"/>
      <c r="T558" s="473"/>
    </row>
    <row r="559" spans="1:20" ht="12.75">
      <c r="A559" s="473"/>
      <c r="B559" s="473"/>
      <c r="C559" s="473"/>
      <c r="D559" s="473"/>
      <c r="E559" s="473"/>
      <c r="F559" s="473"/>
      <c r="G559" s="473"/>
      <c r="H559" s="473"/>
      <c r="I559" s="473"/>
      <c r="J559" s="473"/>
      <c r="K559" s="473"/>
      <c r="L559" s="473"/>
      <c r="M559" s="473"/>
      <c r="N559" s="473"/>
      <c r="O559" s="473"/>
      <c r="P559" s="473"/>
      <c r="Q559" s="473"/>
      <c r="R559" s="473"/>
      <c r="S559" s="473"/>
      <c r="T559" s="473"/>
    </row>
    <row r="560" spans="1:20" ht="12.75">
      <c r="A560" s="473"/>
      <c r="B560" s="473"/>
      <c r="C560" s="473"/>
      <c r="D560" s="473"/>
      <c r="E560" s="473"/>
      <c r="F560" s="473"/>
      <c r="G560" s="473"/>
      <c r="H560" s="473"/>
      <c r="I560" s="473"/>
      <c r="J560" s="473"/>
      <c r="K560" s="473"/>
      <c r="L560" s="473"/>
      <c r="M560" s="473"/>
      <c r="N560" s="473"/>
      <c r="O560" s="473"/>
      <c r="P560" s="473"/>
      <c r="Q560" s="473"/>
      <c r="R560" s="473"/>
      <c r="S560" s="473"/>
      <c r="T560" s="473"/>
    </row>
    <row r="561" spans="1:20" ht="12.75">
      <c r="A561" s="473"/>
      <c r="B561" s="473"/>
      <c r="C561" s="473"/>
      <c r="D561" s="473"/>
      <c r="E561" s="473"/>
      <c r="F561" s="473"/>
      <c r="G561" s="473"/>
      <c r="H561" s="473"/>
      <c r="I561" s="473"/>
      <c r="J561" s="473"/>
      <c r="K561" s="473"/>
      <c r="L561" s="473"/>
      <c r="M561" s="473"/>
      <c r="N561" s="473"/>
      <c r="O561" s="473"/>
      <c r="P561" s="473"/>
      <c r="Q561" s="473"/>
      <c r="R561" s="473"/>
      <c r="S561" s="473"/>
      <c r="T561" s="473"/>
    </row>
    <row r="562" spans="1:20" ht="12.75">
      <c r="A562" s="473"/>
      <c r="B562" s="473"/>
      <c r="C562" s="473"/>
      <c r="D562" s="473"/>
      <c r="E562" s="473"/>
      <c r="F562" s="473"/>
      <c r="G562" s="473"/>
      <c r="H562" s="473"/>
      <c r="I562" s="473"/>
      <c r="J562" s="473"/>
      <c r="K562" s="473"/>
      <c r="L562" s="473"/>
      <c r="M562" s="473"/>
      <c r="N562" s="473"/>
      <c r="O562" s="473"/>
      <c r="P562" s="473"/>
      <c r="Q562" s="473"/>
      <c r="R562" s="473"/>
      <c r="S562" s="473"/>
      <c r="T562" s="473"/>
    </row>
    <row r="563" spans="1:20" ht="12.75">
      <c r="A563" s="473"/>
      <c r="B563" s="473"/>
      <c r="C563" s="473"/>
      <c r="D563" s="473"/>
      <c r="E563" s="473"/>
      <c r="F563" s="473"/>
      <c r="G563" s="473"/>
      <c r="H563" s="473"/>
      <c r="I563" s="473"/>
      <c r="J563" s="473"/>
      <c r="K563" s="473"/>
      <c r="L563" s="473"/>
      <c r="M563" s="473"/>
      <c r="N563" s="473"/>
      <c r="O563" s="473"/>
      <c r="P563" s="473"/>
      <c r="Q563" s="473"/>
      <c r="R563" s="473"/>
      <c r="S563" s="473"/>
      <c r="T563" s="473"/>
    </row>
    <row r="564" spans="1:20" ht="12.75">
      <c r="A564" s="473"/>
      <c r="B564" s="473"/>
      <c r="C564" s="473"/>
      <c r="D564" s="473"/>
      <c r="E564" s="473"/>
      <c r="F564" s="473"/>
      <c r="G564" s="473"/>
      <c r="H564" s="473"/>
      <c r="I564" s="473"/>
      <c r="J564" s="473"/>
      <c r="K564" s="473"/>
      <c r="L564" s="473"/>
      <c r="M564" s="473"/>
      <c r="N564" s="473"/>
      <c r="O564" s="473"/>
      <c r="P564" s="473"/>
      <c r="Q564" s="473"/>
      <c r="R564" s="473"/>
      <c r="S564" s="473"/>
      <c r="T564" s="473"/>
    </row>
    <row r="565" spans="1:20" ht="12.75">
      <c r="A565" s="473"/>
      <c r="B565" s="473"/>
      <c r="C565" s="473"/>
      <c r="D565" s="473"/>
      <c r="E565" s="473"/>
      <c r="F565" s="473"/>
      <c r="G565" s="473"/>
      <c r="H565" s="473"/>
      <c r="I565" s="473"/>
      <c r="J565" s="473"/>
      <c r="K565" s="473"/>
      <c r="L565" s="473"/>
      <c r="M565" s="473"/>
      <c r="N565" s="473"/>
      <c r="O565" s="473"/>
      <c r="P565" s="473"/>
      <c r="Q565" s="473"/>
      <c r="R565" s="473"/>
      <c r="S565" s="473"/>
      <c r="T565" s="473"/>
    </row>
    <row r="566" spans="1:20" ht="12.75">
      <c r="A566" s="473"/>
      <c r="B566" s="473"/>
      <c r="C566" s="473"/>
      <c r="D566" s="473"/>
      <c r="E566" s="473"/>
      <c r="F566" s="473"/>
      <c r="G566" s="473"/>
      <c r="H566" s="473"/>
      <c r="I566" s="473"/>
      <c r="J566" s="473"/>
      <c r="K566" s="473"/>
      <c r="L566" s="473"/>
      <c r="M566" s="473"/>
      <c r="N566" s="473"/>
      <c r="O566" s="473"/>
      <c r="P566" s="473"/>
      <c r="Q566" s="473"/>
      <c r="R566" s="473"/>
      <c r="S566" s="473"/>
      <c r="T566" s="473"/>
    </row>
    <row r="567" spans="1:20" ht="12.75">
      <c r="A567" s="473"/>
      <c r="B567" s="473"/>
      <c r="C567" s="473"/>
      <c r="D567" s="473"/>
      <c r="E567" s="473"/>
      <c r="F567" s="473"/>
      <c r="G567" s="473"/>
      <c r="H567" s="473"/>
      <c r="I567" s="473"/>
      <c r="J567" s="473"/>
      <c r="K567" s="473"/>
      <c r="L567" s="473"/>
      <c r="M567" s="473"/>
      <c r="N567" s="473"/>
      <c r="O567" s="473"/>
      <c r="P567" s="473"/>
      <c r="Q567" s="473"/>
      <c r="R567" s="473"/>
      <c r="S567" s="473"/>
      <c r="T567" s="473"/>
    </row>
    <row r="568" spans="1:20" ht="12.75">
      <c r="A568" s="473"/>
      <c r="B568" s="473"/>
      <c r="C568" s="473"/>
      <c r="D568" s="473"/>
      <c r="E568" s="473"/>
      <c r="F568" s="473"/>
      <c r="G568" s="473"/>
      <c r="H568" s="473"/>
      <c r="I568" s="473"/>
      <c r="J568" s="473"/>
      <c r="K568" s="473"/>
      <c r="L568" s="473"/>
      <c r="M568" s="473"/>
      <c r="N568" s="473"/>
      <c r="O568" s="473"/>
      <c r="P568" s="473"/>
      <c r="Q568" s="473"/>
      <c r="R568" s="473"/>
      <c r="S568" s="473"/>
      <c r="T568" s="473"/>
    </row>
    <row r="569" spans="1:20" ht="12.75">
      <c r="A569" s="473"/>
      <c r="B569" s="473"/>
      <c r="C569" s="473"/>
      <c r="D569" s="473"/>
      <c r="E569" s="473"/>
      <c r="F569" s="473"/>
      <c r="G569" s="473"/>
      <c r="H569" s="473"/>
      <c r="I569" s="473"/>
      <c r="J569" s="473"/>
      <c r="K569" s="473"/>
      <c r="L569" s="473"/>
      <c r="M569" s="473"/>
      <c r="N569" s="473"/>
      <c r="O569" s="473"/>
      <c r="P569" s="473"/>
      <c r="Q569" s="473"/>
      <c r="R569" s="473"/>
      <c r="S569" s="473"/>
      <c r="T569" s="473"/>
    </row>
    <row r="570" spans="1:20" ht="12.75">
      <c r="A570" s="473"/>
      <c r="B570" s="473"/>
      <c r="C570" s="473"/>
      <c r="D570" s="473"/>
      <c r="E570" s="473"/>
      <c r="F570" s="473"/>
      <c r="G570" s="473"/>
      <c r="H570" s="473"/>
      <c r="I570" s="473"/>
      <c r="J570" s="473"/>
      <c r="K570" s="473"/>
      <c r="L570" s="473"/>
      <c r="M570" s="473"/>
      <c r="N570" s="473"/>
      <c r="O570" s="473"/>
      <c r="P570" s="473"/>
      <c r="Q570" s="473"/>
      <c r="R570" s="473"/>
      <c r="S570" s="473"/>
      <c r="T570" s="473"/>
    </row>
    <row r="571" spans="1:20" ht="12.75">
      <c r="A571" s="473"/>
      <c r="B571" s="473"/>
      <c r="C571" s="473"/>
      <c r="D571" s="473"/>
      <c r="E571" s="473"/>
      <c r="F571" s="473"/>
      <c r="G571" s="473"/>
      <c r="H571" s="473"/>
      <c r="I571" s="473"/>
      <c r="J571" s="473"/>
      <c r="K571" s="473"/>
      <c r="L571" s="473"/>
      <c r="M571" s="473"/>
      <c r="N571" s="473"/>
      <c r="O571" s="473"/>
      <c r="P571" s="473"/>
      <c r="Q571" s="473"/>
      <c r="R571" s="473"/>
      <c r="S571" s="473"/>
      <c r="T571" s="473"/>
    </row>
    <row r="572" spans="1:20" ht="12.75">
      <c r="A572" s="473"/>
      <c r="B572" s="473"/>
      <c r="C572" s="473"/>
      <c r="D572" s="473"/>
      <c r="E572" s="473"/>
      <c r="F572" s="473"/>
      <c r="G572" s="473"/>
      <c r="H572" s="473"/>
      <c r="I572" s="473"/>
      <c r="J572" s="473"/>
      <c r="K572" s="473"/>
      <c r="L572" s="473"/>
      <c r="M572" s="473"/>
      <c r="N572" s="473"/>
      <c r="O572" s="473"/>
      <c r="P572" s="473"/>
      <c r="Q572" s="473"/>
      <c r="R572" s="473"/>
      <c r="S572" s="473"/>
      <c r="T572" s="473"/>
    </row>
    <row r="573" spans="1:20" ht="12.75">
      <c r="A573" s="473"/>
      <c r="B573" s="473"/>
      <c r="C573" s="473"/>
      <c r="D573" s="473"/>
      <c r="E573" s="473"/>
      <c r="F573" s="473"/>
      <c r="G573" s="473"/>
      <c r="H573" s="473"/>
      <c r="I573" s="473"/>
      <c r="J573" s="473"/>
      <c r="K573" s="473"/>
      <c r="L573" s="473"/>
      <c r="M573" s="473"/>
      <c r="N573" s="473"/>
      <c r="O573" s="473"/>
      <c r="P573" s="473"/>
      <c r="Q573" s="473"/>
      <c r="R573" s="473"/>
      <c r="S573" s="473"/>
      <c r="T573" s="473"/>
    </row>
    <row r="574" spans="1:20" ht="12.75">
      <c r="A574" s="473"/>
      <c r="B574" s="473"/>
      <c r="C574" s="473"/>
      <c r="D574" s="473"/>
      <c r="E574" s="473"/>
      <c r="F574" s="473"/>
      <c r="G574" s="473"/>
      <c r="H574" s="473"/>
      <c r="I574" s="473"/>
      <c r="J574" s="473"/>
      <c r="K574" s="473"/>
      <c r="L574" s="473"/>
      <c r="M574" s="473"/>
      <c r="N574" s="473"/>
      <c r="O574" s="473"/>
      <c r="P574" s="473"/>
      <c r="Q574" s="473"/>
      <c r="R574" s="473"/>
      <c r="S574" s="473"/>
      <c r="T574" s="473"/>
    </row>
    <row r="575" spans="1:20" ht="12.75">
      <c r="A575" s="473"/>
      <c r="B575" s="473"/>
      <c r="C575" s="473"/>
      <c r="D575" s="473"/>
      <c r="E575" s="473"/>
      <c r="F575" s="473"/>
      <c r="G575" s="473"/>
      <c r="H575" s="473"/>
      <c r="I575" s="473"/>
      <c r="J575" s="473"/>
      <c r="K575" s="473"/>
      <c r="L575" s="473"/>
      <c r="M575" s="473"/>
      <c r="N575" s="473"/>
      <c r="O575" s="473"/>
      <c r="P575" s="473"/>
      <c r="Q575" s="473"/>
      <c r="R575" s="473"/>
      <c r="S575" s="473"/>
      <c r="T575" s="473"/>
    </row>
    <row r="576" spans="1:20" ht="12.75">
      <c r="A576" s="473"/>
      <c r="B576" s="473"/>
      <c r="C576" s="473"/>
      <c r="D576" s="473"/>
      <c r="E576" s="473"/>
      <c r="F576" s="473"/>
      <c r="G576" s="473"/>
      <c r="H576" s="473"/>
      <c r="I576" s="473"/>
      <c r="J576" s="473"/>
      <c r="K576" s="473"/>
      <c r="L576" s="473"/>
      <c r="M576" s="473"/>
      <c r="N576" s="473"/>
      <c r="O576" s="473"/>
      <c r="P576" s="473"/>
      <c r="Q576" s="473"/>
      <c r="R576" s="473"/>
      <c r="S576" s="473"/>
      <c r="T576" s="473"/>
    </row>
    <row r="577" spans="1:20" ht="12.75">
      <c r="A577" s="473"/>
      <c r="B577" s="473"/>
      <c r="C577" s="473"/>
      <c r="D577" s="473"/>
      <c r="E577" s="473"/>
      <c r="F577" s="473"/>
      <c r="G577" s="473"/>
      <c r="H577" s="473"/>
      <c r="I577" s="473"/>
      <c r="J577" s="473"/>
      <c r="K577" s="473"/>
      <c r="L577" s="473"/>
      <c r="M577" s="473"/>
      <c r="N577" s="473"/>
      <c r="O577" s="473"/>
      <c r="P577" s="473"/>
      <c r="Q577" s="473"/>
      <c r="R577" s="473"/>
      <c r="S577" s="473"/>
      <c r="T577" s="473"/>
    </row>
    <row r="578" spans="1:20" ht="12.75">
      <c r="A578" s="473"/>
      <c r="B578" s="473"/>
      <c r="C578" s="473"/>
      <c r="D578" s="473"/>
      <c r="E578" s="473"/>
      <c r="F578" s="473"/>
      <c r="G578" s="473"/>
      <c r="H578" s="473"/>
      <c r="I578" s="473"/>
      <c r="J578" s="473"/>
      <c r="K578" s="473"/>
      <c r="L578" s="473"/>
      <c r="M578" s="473"/>
      <c r="N578" s="473"/>
      <c r="O578" s="473"/>
      <c r="P578" s="473"/>
      <c r="Q578" s="473"/>
      <c r="R578" s="473"/>
      <c r="S578" s="473"/>
      <c r="T578" s="473"/>
    </row>
    <row r="579" spans="1:20" ht="12.75">
      <c r="A579" s="473"/>
      <c r="B579" s="473"/>
      <c r="C579" s="473"/>
      <c r="D579" s="473"/>
      <c r="E579" s="473"/>
      <c r="F579" s="473"/>
      <c r="G579" s="473"/>
      <c r="H579" s="473"/>
      <c r="I579" s="473"/>
      <c r="J579" s="473"/>
      <c r="K579" s="473"/>
      <c r="L579" s="473"/>
      <c r="M579" s="473"/>
      <c r="N579" s="473"/>
      <c r="O579" s="473"/>
      <c r="P579" s="473"/>
      <c r="Q579" s="473"/>
      <c r="R579" s="473"/>
      <c r="S579" s="473"/>
      <c r="T579" s="473"/>
    </row>
    <row r="580" spans="1:20" ht="12.75">
      <c r="A580" s="473"/>
      <c r="B580" s="473"/>
      <c r="C580" s="473"/>
      <c r="D580" s="473"/>
      <c r="E580" s="473"/>
      <c r="F580" s="473"/>
      <c r="G580" s="473"/>
      <c r="H580" s="473"/>
      <c r="I580" s="473"/>
      <c r="J580" s="473"/>
      <c r="K580" s="473"/>
      <c r="L580" s="473"/>
      <c r="M580" s="473"/>
      <c r="N580" s="473"/>
      <c r="O580" s="473"/>
      <c r="P580" s="473"/>
      <c r="Q580" s="473"/>
      <c r="R580" s="473"/>
      <c r="S580" s="473"/>
      <c r="T580" s="473"/>
    </row>
    <row r="581" spans="1:20" ht="12.75">
      <c r="A581" s="473"/>
      <c r="B581" s="473"/>
      <c r="C581" s="473"/>
      <c r="D581" s="473"/>
      <c r="E581" s="473"/>
      <c r="F581" s="473"/>
      <c r="G581" s="473"/>
      <c r="H581" s="473"/>
      <c r="I581" s="473"/>
      <c r="J581" s="473"/>
      <c r="K581" s="473"/>
      <c r="L581" s="473"/>
      <c r="M581" s="473"/>
      <c r="N581" s="473"/>
      <c r="O581" s="473"/>
      <c r="P581" s="473"/>
      <c r="Q581" s="473"/>
      <c r="R581" s="473"/>
      <c r="S581" s="473"/>
      <c r="T581" s="473"/>
    </row>
    <row r="582" spans="1:20" ht="12.75">
      <c r="A582" s="473"/>
      <c r="B582" s="473"/>
      <c r="C582" s="473"/>
      <c r="D582" s="473"/>
      <c r="E582" s="473"/>
      <c r="F582" s="473"/>
      <c r="G582" s="473"/>
      <c r="H582" s="473"/>
      <c r="I582" s="473"/>
      <c r="J582" s="473"/>
      <c r="K582" s="473"/>
      <c r="L582" s="473"/>
      <c r="M582" s="473"/>
      <c r="N582" s="473"/>
      <c r="O582" s="473"/>
      <c r="P582" s="473"/>
      <c r="Q582" s="473"/>
      <c r="R582" s="473"/>
      <c r="S582" s="473"/>
      <c r="T582" s="473"/>
    </row>
    <row r="583" spans="1:20" ht="12.75">
      <c r="A583" s="473"/>
      <c r="B583" s="473"/>
      <c r="C583" s="473"/>
      <c r="D583" s="473"/>
      <c r="E583" s="473"/>
      <c r="F583" s="473"/>
      <c r="G583" s="473"/>
      <c r="H583" s="473"/>
      <c r="I583" s="473"/>
      <c r="J583" s="473"/>
      <c r="K583" s="473"/>
      <c r="L583" s="473"/>
      <c r="M583" s="473"/>
      <c r="N583" s="473"/>
      <c r="O583" s="473"/>
      <c r="P583" s="473"/>
      <c r="Q583" s="473"/>
      <c r="R583" s="473"/>
      <c r="S583" s="473"/>
      <c r="T583" s="473"/>
    </row>
    <row r="584" spans="1:20" ht="12.75">
      <c r="A584" s="473"/>
      <c r="B584" s="473"/>
      <c r="C584" s="473"/>
      <c r="D584" s="473"/>
      <c r="E584" s="473"/>
      <c r="F584" s="473"/>
      <c r="G584" s="473"/>
      <c r="H584" s="473"/>
      <c r="I584" s="473"/>
      <c r="J584" s="473"/>
      <c r="K584" s="473"/>
      <c r="L584" s="473"/>
      <c r="M584" s="473"/>
      <c r="N584" s="473"/>
      <c r="O584" s="473"/>
      <c r="P584" s="473"/>
      <c r="Q584" s="473"/>
      <c r="R584" s="473"/>
      <c r="S584" s="473"/>
      <c r="T584" s="473"/>
    </row>
    <row r="585" spans="1:20" ht="12.75">
      <c r="A585" s="473"/>
      <c r="B585" s="473"/>
      <c r="C585" s="473"/>
      <c r="D585" s="473"/>
      <c r="E585" s="473"/>
      <c r="F585" s="473"/>
      <c r="G585" s="473"/>
      <c r="H585" s="473"/>
      <c r="I585" s="473"/>
      <c r="J585" s="473"/>
      <c r="K585" s="473"/>
      <c r="L585" s="473"/>
      <c r="M585" s="473"/>
      <c r="N585" s="473"/>
      <c r="O585" s="473"/>
      <c r="P585" s="473"/>
      <c r="Q585" s="473"/>
      <c r="R585" s="473"/>
      <c r="S585" s="473"/>
      <c r="T585" s="473"/>
    </row>
    <row r="586" spans="1:20" ht="12.75">
      <c r="A586" s="473"/>
      <c r="B586" s="473"/>
      <c r="C586" s="473"/>
      <c r="D586" s="473"/>
      <c r="E586" s="473"/>
      <c r="F586" s="473"/>
      <c r="G586" s="473"/>
      <c r="H586" s="473"/>
      <c r="I586" s="473"/>
      <c r="J586" s="473"/>
      <c r="K586" s="473"/>
      <c r="L586" s="473"/>
      <c r="M586" s="473"/>
      <c r="N586" s="473"/>
      <c r="O586" s="473"/>
      <c r="P586" s="473"/>
      <c r="Q586" s="473"/>
      <c r="R586" s="473"/>
      <c r="S586" s="473"/>
      <c r="T586" s="473"/>
    </row>
    <row r="587" spans="1:20" ht="12.75">
      <c r="A587" s="473"/>
      <c r="B587" s="473"/>
      <c r="C587" s="473"/>
      <c r="D587" s="473"/>
      <c r="E587" s="473"/>
      <c r="F587" s="473"/>
      <c r="G587" s="473"/>
      <c r="H587" s="473"/>
      <c r="I587" s="473"/>
      <c r="J587" s="473"/>
      <c r="K587" s="473"/>
      <c r="L587" s="473"/>
      <c r="M587" s="473"/>
      <c r="N587" s="473"/>
      <c r="O587" s="473"/>
      <c r="P587" s="473"/>
      <c r="Q587" s="473"/>
      <c r="R587" s="473"/>
      <c r="S587" s="473"/>
      <c r="T587" s="473"/>
    </row>
    <row r="588" spans="1:20" ht="12.75">
      <c r="A588" s="473"/>
      <c r="B588" s="473"/>
      <c r="C588" s="473"/>
      <c r="D588" s="473"/>
      <c r="E588" s="473"/>
      <c r="F588" s="473"/>
      <c r="G588" s="473"/>
      <c r="H588" s="473"/>
      <c r="I588" s="473"/>
      <c r="J588" s="473"/>
      <c r="K588" s="473"/>
      <c r="L588" s="473"/>
      <c r="M588" s="473"/>
      <c r="N588" s="473"/>
      <c r="O588" s="473"/>
      <c r="P588" s="473"/>
      <c r="Q588" s="473"/>
      <c r="R588" s="473"/>
      <c r="S588" s="473"/>
      <c r="T588" s="473"/>
    </row>
    <row r="589" spans="1:20" ht="12.75">
      <c r="A589" s="473"/>
      <c r="B589" s="473"/>
      <c r="C589" s="473"/>
      <c r="D589" s="473"/>
      <c r="E589" s="473"/>
      <c r="F589" s="473"/>
      <c r="G589" s="473"/>
      <c r="H589" s="473"/>
      <c r="I589" s="473"/>
      <c r="J589" s="473"/>
      <c r="K589" s="473"/>
      <c r="L589" s="473"/>
      <c r="M589" s="473"/>
      <c r="N589" s="473"/>
      <c r="O589" s="473"/>
      <c r="P589" s="473"/>
      <c r="Q589" s="473"/>
      <c r="R589" s="473"/>
      <c r="S589" s="473"/>
      <c r="T589" s="473"/>
    </row>
    <row r="590" spans="1:20" ht="12.75">
      <c r="A590" s="473"/>
      <c r="B590" s="473"/>
      <c r="C590" s="473"/>
      <c r="D590" s="473"/>
      <c r="E590" s="473"/>
      <c r="F590" s="473"/>
      <c r="G590" s="473"/>
      <c r="H590" s="473"/>
      <c r="I590" s="473"/>
      <c r="J590" s="473"/>
      <c r="K590" s="473"/>
      <c r="L590" s="473"/>
      <c r="M590" s="473"/>
      <c r="N590" s="473"/>
      <c r="O590" s="473"/>
      <c r="P590" s="473"/>
      <c r="Q590" s="473"/>
      <c r="R590" s="473"/>
      <c r="S590" s="473"/>
      <c r="T590" s="473"/>
    </row>
    <row r="591" spans="1:20" ht="12.75">
      <c r="A591" s="473"/>
      <c r="B591" s="473"/>
      <c r="C591" s="473"/>
      <c r="D591" s="473"/>
      <c r="E591" s="473"/>
      <c r="F591" s="473"/>
      <c r="G591" s="473"/>
      <c r="H591" s="473"/>
      <c r="I591" s="473"/>
      <c r="J591" s="473"/>
      <c r="K591" s="473"/>
      <c r="L591" s="473"/>
      <c r="M591" s="473"/>
      <c r="N591" s="473"/>
      <c r="O591" s="473"/>
      <c r="P591" s="473"/>
      <c r="Q591" s="473"/>
      <c r="R591" s="473"/>
      <c r="S591" s="473"/>
      <c r="T591" s="473"/>
    </row>
    <row r="592" spans="1:20" ht="12.75">
      <c r="A592" s="473"/>
      <c r="B592" s="473"/>
      <c r="C592" s="473"/>
      <c r="D592" s="473"/>
      <c r="E592" s="473"/>
      <c r="F592" s="473"/>
      <c r="G592" s="473"/>
      <c r="H592" s="473"/>
      <c r="I592" s="473"/>
      <c r="J592" s="473"/>
      <c r="K592" s="473"/>
      <c r="L592" s="473"/>
      <c r="M592" s="473"/>
      <c r="N592" s="473"/>
      <c r="O592" s="473"/>
      <c r="P592" s="473"/>
      <c r="Q592" s="473"/>
      <c r="R592" s="473"/>
      <c r="S592" s="473"/>
      <c r="T592" s="473"/>
    </row>
    <row r="593" spans="1:20" ht="12.75">
      <c r="A593" s="473"/>
      <c r="B593" s="473"/>
      <c r="C593" s="473"/>
      <c r="D593" s="473"/>
      <c r="E593" s="473"/>
      <c r="F593" s="473"/>
      <c r="G593" s="473"/>
      <c r="H593" s="473"/>
      <c r="I593" s="473"/>
      <c r="J593" s="473"/>
      <c r="K593" s="473"/>
      <c r="L593" s="473"/>
      <c r="M593" s="473"/>
      <c r="N593" s="473"/>
      <c r="O593" s="473"/>
      <c r="P593" s="473"/>
      <c r="Q593" s="473"/>
      <c r="R593" s="473"/>
      <c r="S593" s="473"/>
      <c r="T593" s="473"/>
    </row>
    <row r="594" spans="1:20" ht="12.75">
      <c r="A594" s="473"/>
      <c r="B594" s="473"/>
      <c r="C594" s="473"/>
      <c r="D594" s="473"/>
      <c r="E594" s="473"/>
      <c r="F594" s="473"/>
      <c r="G594" s="473"/>
      <c r="H594" s="473"/>
      <c r="I594" s="473"/>
      <c r="J594" s="473"/>
      <c r="K594" s="473"/>
      <c r="L594" s="473"/>
      <c r="M594" s="473"/>
      <c r="N594" s="473"/>
      <c r="O594" s="473"/>
      <c r="P594" s="473"/>
      <c r="Q594" s="473"/>
      <c r="R594" s="473"/>
      <c r="S594" s="473"/>
      <c r="T594" s="473"/>
    </row>
    <row r="595" spans="1:20" ht="12.75">
      <c r="A595" s="473"/>
      <c r="B595" s="473"/>
      <c r="C595" s="473"/>
      <c r="D595" s="473"/>
      <c r="E595" s="473"/>
      <c r="F595" s="473"/>
      <c r="G595" s="473"/>
      <c r="H595" s="473"/>
      <c r="I595" s="473"/>
      <c r="J595" s="473"/>
      <c r="K595" s="473"/>
      <c r="L595" s="473"/>
      <c r="M595" s="473"/>
      <c r="N595" s="473"/>
      <c r="O595" s="473"/>
      <c r="P595" s="473"/>
      <c r="Q595" s="473"/>
      <c r="R595" s="473"/>
      <c r="S595" s="473"/>
      <c r="T595" s="473"/>
    </row>
    <row r="596" spans="1:20" ht="12.75">
      <c r="A596" s="473"/>
      <c r="B596" s="473"/>
      <c r="C596" s="473"/>
      <c r="D596" s="473"/>
      <c r="E596" s="473"/>
      <c r="F596" s="473"/>
      <c r="G596" s="473"/>
      <c r="H596" s="473"/>
      <c r="I596" s="473"/>
      <c r="J596" s="473"/>
      <c r="K596" s="473"/>
      <c r="L596" s="473"/>
      <c r="M596" s="473"/>
      <c r="N596" s="473"/>
      <c r="O596" s="473"/>
      <c r="P596" s="473"/>
      <c r="Q596" s="473"/>
      <c r="R596" s="473"/>
      <c r="S596" s="473"/>
      <c r="T596" s="473"/>
    </row>
    <row r="597" spans="1:20" ht="12.75">
      <c r="A597" s="473"/>
      <c r="B597" s="473"/>
      <c r="C597" s="473"/>
      <c r="D597" s="473"/>
      <c r="E597" s="473"/>
      <c r="F597" s="473"/>
      <c r="G597" s="473"/>
      <c r="H597" s="473"/>
      <c r="I597" s="473"/>
      <c r="J597" s="473"/>
      <c r="K597" s="473"/>
      <c r="L597" s="473"/>
      <c r="M597" s="473"/>
      <c r="N597" s="473"/>
      <c r="O597" s="473"/>
      <c r="P597" s="473"/>
      <c r="Q597" s="473"/>
      <c r="R597" s="473"/>
      <c r="S597" s="473"/>
      <c r="T597" s="473"/>
    </row>
    <row r="598" spans="1:20" ht="12.75">
      <c r="A598" s="473"/>
      <c r="B598" s="473"/>
      <c r="C598" s="473"/>
      <c r="D598" s="473"/>
      <c r="E598" s="473"/>
      <c r="F598" s="473"/>
      <c r="G598" s="473"/>
      <c r="H598" s="473"/>
      <c r="I598" s="473"/>
      <c r="J598" s="473"/>
      <c r="K598" s="473"/>
      <c r="L598" s="473"/>
      <c r="M598" s="473"/>
      <c r="N598" s="473"/>
      <c r="O598" s="473"/>
      <c r="P598" s="473"/>
      <c r="Q598" s="473"/>
      <c r="R598" s="473"/>
      <c r="S598" s="473"/>
      <c r="T598" s="473"/>
    </row>
    <row r="599" spans="1:20" ht="12.75">
      <c r="A599" s="473"/>
      <c r="B599" s="473"/>
      <c r="C599" s="473"/>
      <c r="D599" s="473"/>
      <c r="E599" s="473"/>
      <c r="F599" s="473"/>
      <c r="G599" s="473"/>
      <c r="H599" s="473"/>
      <c r="I599" s="473"/>
      <c r="J599" s="473"/>
      <c r="K599" s="473"/>
      <c r="L599" s="473"/>
      <c r="M599" s="473"/>
      <c r="N599" s="473"/>
      <c r="O599" s="473"/>
      <c r="P599" s="473"/>
      <c r="Q599" s="473"/>
      <c r="R599" s="473"/>
      <c r="S599" s="473"/>
      <c r="T599" s="473"/>
    </row>
    <row r="600" spans="1:20" ht="12.75">
      <c r="A600" s="473"/>
      <c r="B600" s="473"/>
      <c r="C600" s="473"/>
      <c r="D600" s="473"/>
      <c r="E600" s="473"/>
      <c r="F600" s="473"/>
      <c r="G600" s="473"/>
      <c r="H600" s="473"/>
      <c r="I600" s="473"/>
      <c r="J600" s="473"/>
      <c r="K600" s="473"/>
      <c r="L600" s="473"/>
      <c r="M600" s="473"/>
      <c r="N600" s="473"/>
      <c r="O600" s="473"/>
      <c r="P600" s="473"/>
      <c r="Q600" s="473"/>
      <c r="R600" s="473"/>
      <c r="S600" s="473"/>
      <c r="T600" s="473"/>
    </row>
    <row r="601" spans="1:20" ht="12.75">
      <c r="A601" s="473"/>
      <c r="B601" s="473"/>
      <c r="C601" s="473"/>
      <c r="D601" s="473"/>
      <c r="E601" s="473"/>
      <c r="F601" s="473"/>
      <c r="G601" s="473"/>
      <c r="H601" s="473"/>
      <c r="I601" s="473"/>
      <c r="J601" s="473"/>
      <c r="K601" s="473"/>
      <c r="L601" s="473"/>
      <c r="M601" s="473"/>
      <c r="N601" s="473"/>
      <c r="O601" s="473"/>
      <c r="P601" s="473"/>
      <c r="Q601" s="473"/>
      <c r="R601" s="473"/>
      <c r="S601" s="473"/>
      <c r="T601" s="473"/>
    </row>
    <row r="602" spans="1:20" ht="12.75">
      <c r="A602" s="473"/>
      <c r="B602" s="473"/>
      <c r="C602" s="473"/>
      <c r="D602" s="473"/>
      <c r="E602" s="473"/>
      <c r="F602" s="473"/>
      <c r="G602" s="473"/>
      <c r="H602" s="473"/>
      <c r="I602" s="473"/>
      <c r="J602" s="473"/>
      <c r="K602" s="473"/>
      <c r="L602" s="473"/>
      <c r="M602" s="473"/>
      <c r="N602" s="473"/>
      <c r="O602" s="473"/>
      <c r="P602" s="473"/>
      <c r="Q602" s="473"/>
      <c r="R602" s="473"/>
      <c r="S602" s="473"/>
      <c r="T602" s="473"/>
    </row>
    <row r="603" spans="1:20" ht="12.75">
      <c r="A603" s="473"/>
      <c r="B603" s="473"/>
      <c r="C603" s="473"/>
      <c r="D603" s="473"/>
      <c r="E603" s="473"/>
      <c r="F603" s="473"/>
      <c r="G603" s="473"/>
      <c r="H603" s="473"/>
      <c r="I603" s="473"/>
      <c r="J603" s="473"/>
      <c r="K603" s="473"/>
      <c r="L603" s="473"/>
      <c r="M603" s="473"/>
      <c r="N603" s="473"/>
      <c r="O603" s="473"/>
      <c r="P603" s="473"/>
      <c r="Q603" s="473"/>
      <c r="R603" s="473"/>
      <c r="S603" s="473"/>
      <c r="T603" s="473"/>
    </row>
    <row r="604" spans="1:20" ht="12.75">
      <c r="A604" s="473"/>
      <c r="B604" s="473"/>
      <c r="C604" s="473"/>
      <c r="D604" s="473"/>
      <c r="E604" s="473"/>
      <c r="F604" s="473"/>
      <c r="G604" s="473"/>
      <c r="H604" s="473"/>
      <c r="I604" s="473"/>
      <c r="J604" s="473"/>
      <c r="K604" s="473"/>
      <c r="L604" s="473"/>
      <c r="M604" s="473"/>
      <c r="N604" s="473"/>
      <c r="O604" s="473"/>
      <c r="P604" s="473"/>
      <c r="Q604" s="473"/>
      <c r="R604" s="473"/>
      <c r="S604" s="473"/>
      <c r="T604" s="473"/>
    </row>
    <row r="605" spans="1:20" ht="12.75">
      <c r="A605" s="473"/>
      <c r="B605" s="473"/>
      <c r="C605" s="473"/>
      <c r="D605" s="473"/>
      <c r="E605" s="473"/>
      <c r="F605" s="473"/>
      <c r="G605" s="473"/>
      <c r="H605" s="473"/>
      <c r="I605" s="473"/>
      <c r="J605" s="473"/>
      <c r="K605" s="473"/>
      <c r="L605" s="473"/>
      <c r="M605" s="473"/>
      <c r="N605" s="473"/>
      <c r="O605" s="473"/>
      <c r="P605" s="473"/>
      <c r="Q605" s="473"/>
      <c r="R605" s="473"/>
      <c r="S605" s="473"/>
      <c r="T605" s="473"/>
    </row>
    <row r="606" spans="1:20" ht="12.75">
      <c r="A606" s="473"/>
      <c r="B606" s="473"/>
      <c r="C606" s="473"/>
      <c r="D606" s="473"/>
      <c r="E606" s="473"/>
      <c r="F606" s="473"/>
      <c r="G606" s="473"/>
      <c r="H606" s="473"/>
      <c r="I606" s="473"/>
      <c r="J606" s="473"/>
      <c r="K606" s="473"/>
      <c r="L606" s="473"/>
      <c r="M606" s="473"/>
      <c r="N606" s="473"/>
      <c r="O606" s="473"/>
      <c r="P606" s="473"/>
      <c r="Q606" s="473"/>
      <c r="R606" s="473"/>
      <c r="S606" s="473"/>
      <c r="T606" s="473"/>
    </row>
    <row r="607" spans="1:20" ht="12.75">
      <c r="A607" s="473"/>
      <c r="B607" s="473"/>
      <c r="C607" s="473"/>
      <c r="D607" s="473"/>
      <c r="E607" s="473"/>
      <c r="F607" s="473"/>
      <c r="G607" s="473"/>
      <c r="H607" s="473"/>
      <c r="I607" s="473"/>
      <c r="J607" s="473"/>
      <c r="K607" s="473"/>
      <c r="L607" s="473"/>
      <c r="M607" s="473"/>
      <c r="N607" s="473"/>
      <c r="O607" s="473"/>
      <c r="P607" s="473"/>
      <c r="Q607" s="473"/>
      <c r="R607" s="473"/>
      <c r="S607" s="473"/>
      <c r="T607" s="473"/>
    </row>
    <row r="608" spans="1:20" ht="12.75">
      <c r="A608" s="473"/>
      <c r="B608" s="473"/>
      <c r="C608" s="473"/>
      <c r="D608" s="473"/>
      <c r="E608" s="473"/>
      <c r="F608" s="473"/>
      <c r="G608" s="473"/>
      <c r="H608" s="473"/>
      <c r="I608" s="473"/>
      <c r="J608" s="473"/>
      <c r="K608" s="473"/>
      <c r="L608" s="473"/>
      <c r="M608" s="473"/>
      <c r="N608" s="473"/>
      <c r="O608" s="473"/>
      <c r="P608" s="473"/>
      <c r="Q608" s="473"/>
      <c r="R608" s="473"/>
      <c r="S608" s="473"/>
      <c r="T608" s="473"/>
    </row>
    <row r="609" spans="1:20" ht="12.75">
      <c r="A609" s="473"/>
      <c r="B609" s="473"/>
      <c r="C609" s="473"/>
      <c r="D609" s="473"/>
      <c r="E609" s="473"/>
      <c r="F609" s="473"/>
      <c r="G609" s="473"/>
      <c r="H609" s="473"/>
      <c r="I609" s="473"/>
      <c r="J609" s="473"/>
      <c r="K609" s="473"/>
      <c r="L609" s="473"/>
      <c r="M609" s="473"/>
      <c r="N609" s="473"/>
      <c r="O609" s="473"/>
      <c r="P609" s="473"/>
      <c r="Q609" s="473"/>
      <c r="R609" s="473"/>
      <c r="S609" s="473"/>
      <c r="T609" s="473"/>
    </row>
    <row r="610" spans="1:20" ht="12.75">
      <c r="A610" s="473"/>
      <c r="B610" s="473"/>
      <c r="C610" s="473"/>
      <c r="D610" s="473"/>
      <c r="E610" s="473"/>
      <c r="F610" s="473"/>
      <c r="G610" s="473"/>
      <c r="H610" s="473"/>
      <c r="I610" s="473"/>
      <c r="J610" s="473"/>
      <c r="K610" s="473"/>
      <c r="L610" s="473"/>
      <c r="M610" s="473"/>
      <c r="N610" s="473"/>
      <c r="O610" s="473"/>
      <c r="P610" s="473"/>
      <c r="Q610" s="473"/>
      <c r="R610" s="473"/>
      <c r="S610" s="473"/>
      <c r="T610" s="473"/>
    </row>
    <row r="611" spans="1:20" ht="12.75">
      <c r="A611" s="473"/>
      <c r="B611" s="473"/>
      <c r="C611" s="473"/>
      <c r="D611" s="473"/>
      <c r="E611" s="473"/>
      <c r="F611" s="473"/>
      <c r="G611" s="473"/>
      <c r="H611" s="473"/>
      <c r="I611" s="473"/>
      <c r="J611" s="473"/>
      <c r="K611" s="473"/>
      <c r="L611" s="473"/>
      <c r="M611" s="473"/>
      <c r="N611" s="473"/>
      <c r="O611" s="473"/>
      <c r="P611" s="473"/>
      <c r="Q611" s="473"/>
      <c r="R611" s="473"/>
      <c r="S611" s="473"/>
      <c r="T611" s="473"/>
    </row>
    <row r="612" spans="1:20" ht="12.75">
      <c r="A612" s="473"/>
      <c r="B612" s="473"/>
      <c r="C612" s="473"/>
      <c r="D612" s="473"/>
      <c r="E612" s="473"/>
      <c r="F612" s="473"/>
      <c r="G612" s="473"/>
      <c r="H612" s="473"/>
      <c r="I612" s="473"/>
      <c r="J612" s="473"/>
      <c r="K612" s="473"/>
      <c r="L612" s="473"/>
      <c r="M612" s="473"/>
      <c r="N612" s="473"/>
      <c r="O612" s="473"/>
      <c r="P612" s="473"/>
      <c r="Q612" s="473"/>
      <c r="R612" s="473"/>
      <c r="S612" s="473"/>
      <c r="T612" s="473"/>
    </row>
    <row r="613" spans="1:20" ht="12.75">
      <c r="A613" s="473"/>
      <c r="B613" s="473"/>
      <c r="C613" s="473"/>
      <c r="D613" s="473"/>
      <c r="E613" s="473"/>
      <c r="F613" s="473"/>
      <c r="G613" s="473"/>
      <c r="H613" s="473"/>
      <c r="I613" s="473"/>
      <c r="J613" s="473"/>
      <c r="K613" s="473"/>
      <c r="L613" s="473"/>
      <c r="M613" s="473"/>
      <c r="N613" s="473"/>
      <c r="O613" s="473"/>
      <c r="P613" s="473"/>
      <c r="Q613" s="473"/>
      <c r="R613" s="473"/>
      <c r="S613" s="473"/>
      <c r="T613" s="473"/>
    </row>
    <row r="614" spans="1:20" ht="12.75">
      <c r="A614" s="473"/>
      <c r="B614" s="473"/>
      <c r="C614" s="473"/>
      <c r="D614" s="473"/>
      <c r="E614" s="473"/>
      <c r="F614" s="473"/>
      <c r="G614" s="473"/>
      <c r="H614" s="473"/>
      <c r="I614" s="473"/>
      <c r="J614" s="473"/>
      <c r="K614" s="473"/>
      <c r="L614" s="473"/>
      <c r="M614" s="473"/>
      <c r="N614" s="473"/>
      <c r="O614" s="473"/>
      <c r="P614" s="473"/>
      <c r="Q614" s="473"/>
      <c r="R614" s="473"/>
      <c r="S614" s="473"/>
      <c r="T614" s="473"/>
    </row>
    <row r="615" spans="1:20" ht="12.75">
      <c r="A615" s="473"/>
      <c r="B615" s="473"/>
      <c r="C615" s="473"/>
      <c r="D615" s="473"/>
      <c r="E615" s="473"/>
      <c r="F615" s="473"/>
      <c r="G615" s="473"/>
      <c r="H615" s="473"/>
      <c r="I615" s="473"/>
      <c r="J615" s="473"/>
      <c r="K615" s="473"/>
      <c r="L615" s="473"/>
      <c r="M615" s="473"/>
      <c r="N615" s="473"/>
      <c r="O615" s="473"/>
      <c r="P615" s="473"/>
      <c r="Q615" s="473"/>
      <c r="R615" s="473"/>
      <c r="S615" s="473"/>
      <c r="T615" s="473"/>
    </row>
    <row r="616" spans="1:20" ht="12.75">
      <c r="A616" s="473"/>
      <c r="B616" s="473"/>
      <c r="C616" s="473"/>
      <c r="D616" s="473"/>
      <c r="E616" s="473"/>
      <c r="F616" s="473"/>
      <c r="G616" s="473"/>
      <c r="H616" s="473"/>
      <c r="I616" s="473"/>
      <c r="J616" s="473"/>
      <c r="K616" s="473"/>
      <c r="L616" s="473"/>
      <c r="M616" s="473"/>
      <c r="N616" s="473"/>
      <c r="O616" s="473"/>
      <c r="P616" s="473"/>
      <c r="Q616" s="473"/>
      <c r="R616" s="473"/>
      <c r="S616" s="473"/>
      <c r="T616" s="473"/>
    </row>
    <row r="617" spans="1:20" ht="12.75">
      <c r="A617" s="473"/>
      <c r="B617" s="473"/>
      <c r="C617" s="473"/>
      <c r="D617" s="473"/>
      <c r="E617" s="473"/>
      <c r="F617" s="473"/>
      <c r="G617" s="473"/>
      <c r="H617" s="473"/>
      <c r="I617" s="473"/>
      <c r="J617" s="473"/>
      <c r="K617" s="473"/>
      <c r="L617" s="473"/>
      <c r="M617" s="473"/>
      <c r="N617" s="473"/>
      <c r="O617" s="473"/>
      <c r="P617" s="473"/>
      <c r="Q617" s="473"/>
      <c r="R617" s="473"/>
      <c r="S617" s="473"/>
      <c r="T617" s="47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39"/>
  </sheetPr>
  <dimension ref="A1:IV375"/>
  <sheetViews>
    <sheetView showGridLines="0" tabSelected="1" zoomScalePageLayoutView="0" workbookViewId="0" topLeftCell="A1">
      <pane xSplit="20040" topLeftCell="O1" activePane="topLeft" state="split"/>
      <selection pane="topLeft" activeCell="B7" sqref="B7"/>
      <selection pane="topRight" activeCell="O1" sqref="O1"/>
    </sheetView>
  </sheetViews>
  <sheetFormatPr defaultColWidth="21.421875" defaultRowHeight="12.75"/>
  <cols>
    <col min="1" max="1" width="11.421875" style="20" customWidth="1"/>
    <col min="2" max="2" width="20.421875" style="12" customWidth="1"/>
    <col min="3" max="3" width="12.140625" style="13" bestFit="1" customWidth="1"/>
    <col min="4" max="4" width="16.57421875" style="14" customWidth="1"/>
    <col min="5" max="5" width="23.421875" style="1" hidden="1" customWidth="1"/>
    <col min="6" max="6" width="26.8515625" style="15" customWidth="1"/>
    <col min="7" max="7" width="8.28125" style="16" customWidth="1"/>
    <col min="8" max="8" width="13.7109375" style="2" customWidth="1"/>
    <col min="9" max="9" width="16.421875" style="7" customWidth="1"/>
    <col min="10" max="10" width="14.00390625" style="2" hidden="1" customWidth="1"/>
    <col min="11" max="11" width="9.8515625" style="3" customWidth="1"/>
    <col min="12" max="12" width="10.7109375" style="22" customWidth="1"/>
    <col min="13" max="13" width="15.7109375" style="27" customWidth="1"/>
    <col min="14" max="14" width="14.00390625" style="27" customWidth="1"/>
    <col min="15" max="15" width="17.421875" style="28" customWidth="1"/>
    <col min="16" max="16" width="14.00390625" style="8" customWidth="1"/>
    <col min="17" max="17" width="17.00390625" style="125" customWidth="1"/>
    <col min="18" max="247" width="11.421875" style="0" customWidth="1"/>
    <col min="248" max="248" width="4.00390625" style="0" customWidth="1"/>
    <col min="249" max="249" width="14.140625" style="159" customWidth="1"/>
    <col min="250" max="250" width="3.00390625" style="0" customWidth="1"/>
    <col min="251" max="251" width="33.140625" style="0" customWidth="1"/>
    <col min="252" max="252" width="11.421875" style="126" customWidth="1"/>
    <col min="253" max="253" width="28.00390625" style="19" customWidth="1"/>
    <col min="254" max="254" width="12.8515625" style="19" customWidth="1"/>
    <col min="255" max="255" width="27.140625" style="19" customWidth="1"/>
    <col min="256" max="16384" width="21.421875" style="19" customWidth="1"/>
  </cols>
  <sheetData>
    <row r="1" spans="2:256" ht="21.75" thickBot="1" thickTop="1">
      <c r="B1" s="162"/>
      <c r="L1" s="21"/>
      <c r="IO1" s="158" t="s">
        <v>2</v>
      </c>
      <c r="IQ1" s="128" t="s">
        <v>129</v>
      </c>
      <c r="IR1" s="129" t="s">
        <v>125</v>
      </c>
      <c r="IS1" s="130" t="s">
        <v>326</v>
      </c>
      <c r="IT1" s="130"/>
      <c r="IU1" s="131" t="s">
        <v>214</v>
      </c>
      <c r="IV1" s="132" t="s">
        <v>126</v>
      </c>
    </row>
    <row r="2" spans="12:256" ht="21.75" thickBot="1" thickTop="1">
      <c r="L2" s="21"/>
      <c r="IO2" s="160">
        <f>SUM(C4)</f>
        <v>1</v>
      </c>
      <c r="IQ2" s="18"/>
      <c r="IR2" s="133"/>
      <c r="IS2" s="134"/>
      <c r="IT2" s="134"/>
      <c r="IU2" s="134"/>
      <c r="IV2" s="134"/>
    </row>
    <row r="3" spans="1:256" ht="27" thickBot="1" thickTop="1">
      <c r="A3" s="23"/>
      <c r="B3" s="377" t="s">
        <v>1</v>
      </c>
      <c r="C3" s="378" t="s">
        <v>2</v>
      </c>
      <c r="D3" s="299" t="s">
        <v>0</v>
      </c>
      <c r="E3" s="300" t="s">
        <v>5</v>
      </c>
      <c r="F3" s="301" t="s">
        <v>4</v>
      </c>
      <c r="G3" s="302" t="s">
        <v>7</v>
      </c>
      <c r="H3" s="302" t="s">
        <v>45</v>
      </c>
      <c r="I3" s="303" t="s">
        <v>46</v>
      </c>
      <c r="J3" s="302" t="s">
        <v>6</v>
      </c>
      <c r="K3" s="300" t="s">
        <v>3</v>
      </c>
      <c r="L3" s="304" t="s">
        <v>47</v>
      </c>
      <c r="M3" s="304" t="s">
        <v>46</v>
      </c>
      <c r="N3" s="304" t="s">
        <v>48</v>
      </c>
      <c r="O3" s="305" t="s">
        <v>46</v>
      </c>
      <c r="P3" s="302" t="s">
        <v>48</v>
      </c>
      <c r="Q3" s="306" t="s">
        <v>213</v>
      </c>
      <c r="IO3" s="160">
        <f>SUM(C5)</f>
        <v>0</v>
      </c>
      <c r="IQ3" s="135" t="s">
        <v>134</v>
      </c>
      <c r="IR3" s="136">
        <v>0</v>
      </c>
      <c r="IS3" s="163" t="s">
        <v>83</v>
      </c>
      <c r="IT3" s="163">
        <v>17</v>
      </c>
      <c r="IU3" s="138" t="s">
        <v>77</v>
      </c>
      <c r="IV3" s="156" t="s">
        <v>131</v>
      </c>
    </row>
    <row r="4" spans="1:256" s="5" customFormat="1" ht="21.75" thickBot="1" thickTop="1">
      <c r="A4" s="443">
        <v>1</v>
      </c>
      <c r="B4" s="379">
        <v>1023456</v>
      </c>
      <c r="C4" s="380">
        <v>1</v>
      </c>
      <c r="D4" s="307">
        <v>42937</v>
      </c>
      <c r="E4" s="308" t="s">
        <v>333</v>
      </c>
      <c r="F4" s="309" t="s">
        <v>87</v>
      </c>
      <c r="G4" s="310" t="s">
        <v>334</v>
      </c>
      <c r="H4" s="311"/>
      <c r="I4" s="312"/>
      <c r="J4" s="313"/>
      <c r="K4" s="314">
        <v>66</v>
      </c>
      <c r="L4" s="312"/>
      <c r="M4" s="312"/>
      <c r="N4" s="312"/>
      <c r="O4" s="312"/>
      <c r="P4" s="312" t="s">
        <v>335</v>
      </c>
      <c r="Q4" s="315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60">
        <f aca="true" t="shared" si="0" ref="IO4:IO67">SUM(C6)</f>
        <v>0</v>
      </c>
      <c r="IP4" s="19"/>
      <c r="IQ4" s="135" t="s">
        <v>137</v>
      </c>
      <c r="IR4" s="139">
        <v>0.5</v>
      </c>
      <c r="IS4" s="163" t="s">
        <v>85</v>
      </c>
      <c r="IT4" s="163">
        <v>43</v>
      </c>
      <c r="IU4" s="140" t="s">
        <v>21</v>
      </c>
      <c r="IV4" s="157" t="s">
        <v>135</v>
      </c>
    </row>
    <row r="5" spans="1:256" s="5" customFormat="1" ht="21.75" thickBot="1" thickTop="1">
      <c r="A5" s="443"/>
      <c r="B5" s="379"/>
      <c r="C5" s="380"/>
      <c r="D5" s="307"/>
      <c r="E5" s="308"/>
      <c r="F5" s="309"/>
      <c r="G5" s="316"/>
      <c r="H5" s="311"/>
      <c r="I5" s="312"/>
      <c r="J5" s="313"/>
      <c r="K5" s="317"/>
      <c r="L5" s="312"/>
      <c r="M5" s="312"/>
      <c r="N5" s="312"/>
      <c r="O5" s="318"/>
      <c r="P5" s="312"/>
      <c r="Q5" s="31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60">
        <f t="shared" si="0"/>
        <v>0</v>
      </c>
      <c r="IP5" s="19"/>
      <c r="IQ5" s="135" t="s">
        <v>139</v>
      </c>
      <c r="IR5" s="136">
        <v>1</v>
      </c>
      <c r="IS5" s="163" t="s">
        <v>87</v>
      </c>
      <c r="IT5" s="163">
        <v>14</v>
      </c>
      <c r="IU5" s="140" t="s">
        <v>49</v>
      </c>
      <c r="IV5" s="157" t="s">
        <v>138</v>
      </c>
    </row>
    <row r="6" spans="1:256" s="6" customFormat="1" ht="21.75" thickBot="1" thickTop="1">
      <c r="A6" s="443"/>
      <c r="B6" s="379"/>
      <c r="C6" s="380"/>
      <c r="D6" s="307"/>
      <c r="E6" s="308"/>
      <c r="F6" s="309"/>
      <c r="G6" s="310"/>
      <c r="H6" s="319"/>
      <c r="I6" s="312"/>
      <c r="J6" s="320"/>
      <c r="K6" s="321"/>
      <c r="L6" s="312"/>
      <c r="M6" s="312"/>
      <c r="N6" s="312"/>
      <c r="O6" s="318"/>
      <c r="P6" s="312"/>
      <c r="Q6" s="315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60">
        <f t="shared" si="0"/>
        <v>0</v>
      </c>
      <c r="IP6" s="17"/>
      <c r="IQ6" s="135" t="s">
        <v>140</v>
      </c>
      <c r="IR6" s="136">
        <v>2</v>
      </c>
      <c r="IS6" s="163" t="s">
        <v>89</v>
      </c>
      <c r="IT6" s="163">
        <v>30</v>
      </c>
      <c r="IU6" s="140" t="s">
        <v>40</v>
      </c>
      <c r="IV6" s="157" t="s">
        <v>136</v>
      </c>
    </row>
    <row r="7" spans="1:256" s="6" customFormat="1" ht="21.75" thickBot="1" thickTop="1">
      <c r="A7" s="443"/>
      <c r="B7" s="379"/>
      <c r="C7" s="380"/>
      <c r="D7" s="307"/>
      <c r="E7" s="308"/>
      <c r="F7" s="309"/>
      <c r="G7" s="322"/>
      <c r="H7" s="311"/>
      <c r="I7" s="312"/>
      <c r="J7" s="313"/>
      <c r="K7" s="314"/>
      <c r="L7" s="312"/>
      <c r="M7" s="312"/>
      <c r="N7" s="312"/>
      <c r="O7" s="318"/>
      <c r="P7" s="312"/>
      <c r="Q7" s="315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60">
        <f t="shared" si="0"/>
        <v>0</v>
      </c>
      <c r="IP7" s="17"/>
      <c r="IQ7" s="141" t="s">
        <v>142</v>
      </c>
      <c r="IR7" s="136">
        <v>3</v>
      </c>
      <c r="IS7" s="163"/>
      <c r="IT7" s="163">
        <v>44</v>
      </c>
      <c r="IU7" s="140" t="s">
        <v>64</v>
      </c>
      <c r="IV7" s="157" t="s">
        <v>141</v>
      </c>
    </row>
    <row r="8" spans="1:256" s="5" customFormat="1" ht="21.75" thickBot="1" thickTop="1">
      <c r="A8" s="443"/>
      <c r="B8" s="381"/>
      <c r="C8" s="380"/>
      <c r="D8" s="307"/>
      <c r="E8" s="308"/>
      <c r="F8" s="323"/>
      <c r="G8" s="322"/>
      <c r="H8" s="311"/>
      <c r="I8" s="312"/>
      <c r="J8" s="313"/>
      <c r="K8" s="314"/>
      <c r="L8" s="312"/>
      <c r="M8" s="312"/>
      <c r="N8" s="312"/>
      <c r="O8" s="318"/>
      <c r="P8" s="312"/>
      <c r="Q8" s="315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60">
        <f t="shared" si="0"/>
        <v>0</v>
      </c>
      <c r="IP8" s="19"/>
      <c r="IQ8" s="135" t="s">
        <v>144</v>
      </c>
      <c r="IR8" s="136">
        <v>4</v>
      </c>
      <c r="IS8" s="163" t="s">
        <v>82</v>
      </c>
      <c r="IT8" s="163">
        <v>18</v>
      </c>
      <c r="IU8" s="140" t="s">
        <v>19</v>
      </c>
      <c r="IV8" s="156" t="s">
        <v>143</v>
      </c>
    </row>
    <row r="9" spans="1:256" s="5" customFormat="1" ht="21.75" thickBot="1" thickTop="1">
      <c r="A9" s="443"/>
      <c r="B9" s="382"/>
      <c r="C9" s="380"/>
      <c r="D9" s="307"/>
      <c r="E9" s="308"/>
      <c r="F9" s="323"/>
      <c r="G9" s="322"/>
      <c r="H9" s="311"/>
      <c r="I9" s="312"/>
      <c r="J9" s="320"/>
      <c r="K9" s="324"/>
      <c r="L9" s="312"/>
      <c r="M9" s="312"/>
      <c r="N9" s="312"/>
      <c r="O9" s="318"/>
      <c r="P9" s="312"/>
      <c r="Q9" s="315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60">
        <f t="shared" si="0"/>
        <v>0</v>
      </c>
      <c r="IP9" s="19"/>
      <c r="IQ9" s="141" t="s">
        <v>133</v>
      </c>
      <c r="IR9" s="136">
        <v>5</v>
      </c>
      <c r="IS9" s="163" t="s">
        <v>91</v>
      </c>
      <c r="IT9" s="163">
        <v>24</v>
      </c>
      <c r="IU9" s="140" t="s">
        <v>20</v>
      </c>
      <c r="IV9" s="156" t="s">
        <v>215</v>
      </c>
    </row>
    <row r="10" spans="1:256" s="5" customFormat="1" ht="21.75" thickBot="1" thickTop="1">
      <c r="A10" s="443"/>
      <c r="B10" s="382"/>
      <c r="C10" s="380"/>
      <c r="D10" s="307"/>
      <c r="E10" s="308"/>
      <c r="F10" s="323"/>
      <c r="G10" s="322"/>
      <c r="H10" s="325"/>
      <c r="I10" s="312"/>
      <c r="J10" s="313"/>
      <c r="K10" s="317"/>
      <c r="L10" s="312"/>
      <c r="M10" s="312"/>
      <c r="N10" s="312"/>
      <c r="O10" s="318"/>
      <c r="P10" s="312"/>
      <c r="Q10" s="31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60">
        <f t="shared" si="0"/>
        <v>0</v>
      </c>
      <c r="IP10" s="19"/>
      <c r="IQ10" s="141" t="s">
        <v>147</v>
      </c>
      <c r="IR10" s="136">
        <v>6</v>
      </c>
      <c r="IS10" s="163" t="s">
        <v>93</v>
      </c>
      <c r="IT10" s="163">
        <v>61</v>
      </c>
      <c r="IU10" s="140" t="s">
        <v>43</v>
      </c>
      <c r="IV10" s="157" t="s">
        <v>132</v>
      </c>
    </row>
    <row r="11" spans="1:256" s="5" customFormat="1" ht="21.75" thickBot="1" thickTop="1">
      <c r="A11" s="443"/>
      <c r="B11" s="382"/>
      <c r="C11" s="380"/>
      <c r="D11" s="307"/>
      <c r="E11" s="308"/>
      <c r="F11" s="323"/>
      <c r="G11" s="326"/>
      <c r="H11" s="311"/>
      <c r="I11" s="312"/>
      <c r="J11" s="313"/>
      <c r="K11" s="317"/>
      <c r="L11" s="312"/>
      <c r="M11" s="312"/>
      <c r="N11" s="312"/>
      <c r="O11" s="318"/>
      <c r="P11" s="312"/>
      <c r="Q11" s="31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60">
        <f t="shared" si="0"/>
        <v>0</v>
      </c>
      <c r="IP11" s="19"/>
      <c r="IQ11" s="141" t="s">
        <v>149</v>
      </c>
      <c r="IR11" s="136">
        <v>7</v>
      </c>
      <c r="IS11" s="163" t="s">
        <v>216</v>
      </c>
      <c r="IT11" s="163">
        <v>10</v>
      </c>
      <c r="IU11" s="140" t="s">
        <v>65</v>
      </c>
      <c r="IV11" s="157" t="s">
        <v>148</v>
      </c>
    </row>
    <row r="12" spans="1:256" s="5" customFormat="1" ht="21.75" thickBot="1" thickTop="1">
      <c r="A12" s="443"/>
      <c r="B12" s="379"/>
      <c r="C12" s="380"/>
      <c r="D12" s="307"/>
      <c r="E12" s="308"/>
      <c r="F12" s="309"/>
      <c r="G12" s="326"/>
      <c r="H12" s="327"/>
      <c r="I12" s="312"/>
      <c r="J12" s="320"/>
      <c r="K12" s="324"/>
      <c r="L12" s="312"/>
      <c r="M12" s="312"/>
      <c r="N12" s="312"/>
      <c r="O12" s="318"/>
      <c r="P12" s="312"/>
      <c r="Q12" s="31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60">
        <f t="shared" si="0"/>
        <v>0</v>
      </c>
      <c r="IP12" s="19"/>
      <c r="IQ12" s="141" t="s">
        <v>151</v>
      </c>
      <c r="IR12" s="136">
        <v>8</v>
      </c>
      <c r="IS12" s="164" t="s">
        <v>117</v>
      </c>
      <c r="IT12" s="164" t="s">
        <v>225</v>
      </c>
      <c r="IU12" s="140" t="s">
        <v>59</v>
      </c>
      <c r="IV12" s="157" t="s">
        <v>150</v>
      </c>
    </row>
    <row r="13" spans="1:256" s="5" customFormat="1" ht="21.75" thickBot="1" thickTop="1">
      <c r="A13" s="443"/>
      <c r="B13" s="382"/>
      <c r="C13" s="380"/>
      <c r="D13" s="307"/>
      <c r="E13" s="308"/>
      <c r="F13" s="323"/>
      <c r="G13" s="322"/>
      <c r="H13" s="311"/>
      <c r="I13" s="312"/>
      <c r="J13" s="313"/>
      <c r="K13" s="314"/>
      <c r="L13" s="312"/>
      <c r="M13" s="312"/>
      <c r="N13" s="312"/>
      <c r="O13" s="318"/>
      <c r="P13" s="312"/>
      <c r="Q13" s="31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60">
        <f t="shared" si="0"/>
        <v>0</v>
      </c>
      <c r="IP13" s="19"/>
      <c r="IQ13" s="135" t="s">
        <v>154</v>
      </c>
      <c r="IR13" s="136">
        <v>9</v>
      </c>
      <c r="IS13" s="163" t="s">
        <v>94</v>
      </c>
      <c r="IT13" s="163">
        <v>52</v>
      </c>
      <c r="IU13" s="140" t="s">
        <v>24</v>
      </c>
      <c r="IV13" s="157"/>
    </row>
    <row r="14" spans="1:256" s="6" customFormat="1" ht="21.75" thickBot="1" thickTop="1">
      <c r="A14" s="443"/>
      <c r="B14" s="379"/>
      <c r="C14" s="380"/>
      <c r="D14" s="307"/>
      <c r="E14" s="308"/>
      <c r="F14" s="309"/>
      <c r="G14" s="322"/>
      <c r="H14" s="311"/>
      <c r="I14" s="312"/>
      <c r="J14" s="320"/>
      <c r="K14" s="321"/>
      <c r="L14" s="312"/>
      <c r="M14" s="312"/>
      <c r="N14" s="312"/>
      <c r="O14" s="318"/>
      <c r="P14" s="312"/>
      <c r="Q14" s="315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60">
        <f t="shared" si="0"/>
        <v>0</v>
      </c>
      <c r="IP14" s="17"/>
      <c r="IQ14" s="143" t="s">
        <v>156</v>
      </c>
      <c r="IR14" s="136">
        <v>10</v>
      </c>
      <c r="IS14" s="163" t="s">
        <v>95</v>
      </c>
      <c r="IT14" s="163">
        <v>79</v>
      </c>
      <c r="IU14" s="140" t="s">
        <v>26</v>
      </c>
      <c r="IV14" s="142"/>
    </row>
    <row r="15" spans="1:256" s="6" customFormat="1" ht="21.75" thickBot="1" thickTop="1">
      <c r="A15" s="443"/>
      <c r="B15" s="379"/>
      <c r="C15" s="380"/>
      <c r="D15" s="307"/>
      <c r="E15" s="308"/>
      <c r="F15" s="309"/>
      <c r="G15" s="322"/>
      <c r="H15" s="311"/>
      <c r="I15" s="312"/>
      <c r="J15" s="313"/>
      <c r="K15" s="317"/>
      <c r="L15" s="312"/>
      <c r="M15" s="312"/>
      <c r="N15" s="312"/>
      <c r="O15" s="318"/>
      <c r="P15" s="312"/>
      <c r="Q15" s="315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60">
        <f t="shared" si="0"/>
        <v>0</v>
      </c>
      <c r="IP15" s="17"/>
      <c r="IQ15" s="144" t="s">
        <v>160</v>
      </c>
      <c r="IR15" s="136">
        <v>11</v>
      </c>
      <c r="IS15" s="163" t="s">
        <v>217</v>
      </c>
      <c r="IT15" s="163">
        <v>81</v>
      </c>
      <c r="IU15" s="140" t="s">
        <v>62</v>
      </c>
      <c r="IV15" s="142"/>
    </row>
    <row r="16" spans="1:256" s="5" customFormat="1" ht="21.75" thickBot="1" thickTop="1">
      <c r="A16" s="443"/>
      <c r="B16" s="379"/>
      <c r="C16" s="380"/>
      <c r="D16" s="307"/>
      <c r="E16" s="308"/>
      <c r="F16" s="323"/>
      <c r="G16" s="322"/>
      <c r="H16" s="311"/>
      <c r="I16" s="312"/>
      <c r="J16" s="313"/>
      <c r="K16" s="317"/>
      <c r="L16" s="312"/>
      <c r="M16" s="312"/>
      <c r="N16" s="312"/>
      <c r="O16" s="318"/>
      <c r="P16" s="312"/>
      <c r="Q16" s="31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60">
        <f t="shared" si="0"/>
        <v>0</v>
      </c>
      <c r="IP16" s="19"/>
      <c r="IQ16" s="145" t="s">
        <v>164</v>
      </c>
      <c r="IR16" s="136">
        <v>12</v>
      </c>
      <c r="IS16" s="163" t="s">
        <v>84</v>
      </c>
      <c r="IT16" s="163">
        <v>29</v>
      </c>
      <c r="IU16" s="140" t="s">
        <v>23</v>
      </c>
      <c r="IV16" s="146"/>
    </row>
    <row r="17" spans="1:256" s="5" customFormat="1" ht="21.75" thickBot="1" thickTop="1">
      <c r="A17" s="443"/>
      <c r="B17" s="379"/>
      <c r="C17" s="380"/>
      <c r="D17" s="307"/>
      <c r="E17" s="308"/>
      <c r="F17" s="309"/>
      <c r="G17" s="310"/>
      <c r="H17" s="325"/>
      <c r="I17" s="312"/>
      <c r="J17" s="328"/>
      <c r="K17" s="329"/>
      <c r="L17" s="312"/>
      <c r="M17" s="312"/>
      <c r="N17" s="312"/>
      <c r="O17" s="318"/>
      <c r="P17" s="312"/>
      <c r="Q17" s="31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60">
        <f t="shared" si="0"/>
        <v>0</v>
      </c>
      <c r="IP17" s="19"/>
      <c r="IQ17" s="145" t="s">
        <v>167</v>
      </c>
      <c r="IR17" s="136">
        <v>13</v>
      </c>
      <c r="IS17" s="163" t="s">
        <v>96</v>
      </c>
      <c r="IT17" s="163">
        <v>97</v>
      </c>
      <c r="IU17" s="140" t="s">
        <v>51</v>
      </c>
      <c r="IV17" s="146"/>
    </row>
    <row r="18" spans="1:256" s="5" customFormat="1" ht="21.75" thickBot="1" thickTop="1">
      <c r="A18" s="443"/>
      <c r="B18" s="379"/>
      <c r="C18" s="380"/>
      <c r="D18" s="307"/>
      <c r="E18" s="308"/>
      <c r="F18" s="309"/>
      <c r="G18" s="326"/>
      <c r="H18" s="311"/>
      <c r="I18" s="312"/>
      <c r="J18" s="320"/>
      <c r="K18" s="324"/>
      <c r="L18" s="312"/>
      <c r="M18" s="312"/>
      <c r="N18" s="312"/>
      <c r="O18" s="318"/>
      <c r="P18" s="312"/>
      <c r="Q18" s="31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60">
        <f t="shared" si="0"/>
        <v>0</v>
      </c>
      <c r="IP18" s="19"/>
      <c r="IQ18" s="147" t="s">
        <v>171</v>
      </c>
      <c r="IR18" s="136">
        <v>14</v>
      </c>
      <c r="IS18" s="163" t="s">
        <v>97</v>
      </c>
      <c r="IT18" s="163">
        <v>38</v>
      </c>
      <c r="IU18" s="140" t="s">
        <v>25</v>
      </c>
      <c r="IV18" s="146"/>
    </row>
    <row r="19" spans="1:256" s="6" customFormat="1" ht="21.75" thickBot="1" thickTop="1">
      <c r="A19" s="443"/>
      <c r="B19" s="379"/>
      <c r="C19" s="380"/>
      <c r="D19" s="307"/>
      <c r="E19" s="308"/>
      <c r="F19" s="309"/>
      <c r="G19" s="310"/>
      <c r="H19" s="330"/>
      <c r="I19" s="312"/>
      <c r="J19" s="313"/>
      <c r="K19" s="314"/>
      <c r="L19" s="312"/>
      <c r="M19" s="312"/>
      <c r="N19" s="312"/>
      <c r="O19" s="318"/>
      <c r="P19" s="312"/>
      <c r="Q19" s="315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60">
        <f t="shared" si="0"/>
        <v>0</v>
      </c>
      <c r="IP19" s="17"/>
      <c r="IQ19" s="147" t="s">
        <v>174</v>
      </c>
      <c r="IR19" s="136">
        <v>15</v>
      </c>
      <c r="IS19" s="163" t="s">
        <v>218</v>
      </c>
      <c r="IT19" s="163">
        <v>32</v>
      </c>
      <c r="IU19" s="140" t="s">
        <v>31</v>
      </c>
      <c r="IV19" s="151"/>
    </row>
    <row r="20" spans="1:256" s="5" customFormat="1" ht="21.75" thickBot="1" thickTop="1">
      <c r="A20" s="443"/>
      <c r="B20" s="379"/>
      <c r="C20" s="380"/>
      <c r="D20" s="307"/>
      <c r="E20" s="308"/>
      <c r="F20" s="309"/>
      <c r="G20" s="310"/>
      <c r="H20" s="325"/>
      <c r="I20" s="312"/>
      <c r="J20" s="313"/>
      <c r="K20" s="314"/>
      <c r="L20" s="312"/>
      <c r="M20" s="312"/>
      <c r="N20" s="312"/>
      <c r="O20" s="318"/>
      <c r="P20" s="312"/>
      <c r="Q20" s="31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60">
        <f t="shared" si="0"/>
        <v>0</v>
      </c>
      <c r="IP20" s="19"/>
      <c r="IQ20" s="145" t="s">
        <v>178</v>
      </c>
      <c r="IR20" s="136">
        <v>16</v>
      </c>
      <c r="IS20" s="163" t="s">
        <v>219</v>
      </c>
      <c r="IT20" s="163">
        <v>36</v>
      </c>
      <c r="IU20" s="140" t="s">
        <v>63</v>
      </c>
      <c r="IV20" s="134"/>
    </row>
    <row r="21" spans="1:256" s="5" customFormat="1" ht="21.75" thickBot="1" thickTop="1">
      <c r="A21" s="443"/>
      <c r="B21" s="379"/>
      <c r="C21" s="380"/>
      <c r="D21" s="307"/>
      <c r="E21" s="308"/>
      <c r="F21" s="309"/>
      <c r="G21" s="310"/>
      <c r="H21" s="330"/>
      <c r="I21" s="312"/>
      <c r="J21" s="313"/>
      <c r="K21" s="329"/>
      <c r="L21" s="312"/>
      <c r="M21" s="312"/>
      <c r="N21" s="312"/>
      <c r="O21" s="318"/>
      <c r="P21" s="312"/>
      <c r="Q21" s="31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60">
        <f t="shared" si="0"/>
        <v>0</v>
      </c>
      <c r="IP21" s="19"/>
      <c r="IQ21" s="147" t="s">
        <v>179</v>
      </c>
      <c r="IR21" s="136">
        <v>17</v>
      </c>
      <c r="IS21" s="163" t="s">
        <v>98</v>
      </c>
      <c r="IT21" s="163">
        <v>55</v>
      </c>
      <c r="IU21" s="140" t="s">
        <v>52</v>
      </c>
      <c r="IV21" s="134"/>
    </row>
    <row r="22" spans="1:256" s="6" customFormat="1" ht="21.75" thickBot="1" thickTop="1">
      <c r="A22" s="443"/>
      <c r="B22" s="382"/>
      <c r="C22" s="380"/>
      <c r="D22" s="307"/>
      <c r="E22" s="308"/>
      <c r="F22" s="323"/>
      <c r="G22" s="322"/>
      <c r="H22" s="327"/>
      <c r="I22" s="312"/>
      <c r="J22" s="320"/>
      <c r="K22" s="324"/>
      <c r="L22" s="312"/>
      <c r="M22" s="312"/>
      <c r="N22" s="312"/>
      <c r="O22" s="318"/>
      <c r="P22" s="312"/>
      <c r="Q22" s="31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60">
        <f t="shared" si="0"/>
        <v>0</v>
      </c>
      <c r="IP22" s="17"/>
      <c r="IQ22" s="147" t="s">
        <v>180</v>
      </c>
      <c r="IR22" s="136">
        <v>18</v>
      </c>
      <c r="IS22" s="163" t="s">
        <v>86</v>
      </c>
      <c r="IT22" s="163">
        <v>42</v>
      </c>
      <c r="IU22" s="140" t="s">
        <v>60</v>
      </c>
      <c r="IV22" s="151"/>
    </row>
    <row r="23" spans="1:256" s="5" customFormat="1" ht="21.75" thickBot="1" thickTop="1">
      <c r="A23" s="443"/>
      <c r="B23" s="379"/>
      <c r="C23" s="380"/>
      <c r="D23" s="307"/>
      <c r="E23" s="308"/>
      <c r="F23" s="309"/>
      <c r="G23" s="326"/>
      <c r="H23" s="311"/>
      <c r="I23" s="312"/>
      <c r="J23" s="313"/>
      <c r="K23" s="317"/>
      <c r="L23" s="312"/>
      <c r="M23" s="312"/>
      <c r="N23" s="312"/>
      <c r="O23" s="318"/>
      <c r="P23" s="312"/>
      <c r="Q23" s="31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60">
        <f t="shared" si="0"/>
        <v>0</v>
      </c>
      <c r="IP23" s="19"/>
      <c r="IQ23" s="147" t="s">
        <v>156</v>
      </c>
      <c r="IR23" s="136">
        <v>19</v>
      </c>
      <c r="IS23" s="163" t="s">
        <v>220</v>
      </c>
      <c r="IT23" s="163">
        <v>51</v>
      </c>
      <c r="IU23" s="140" t="s">
        <v>34</v>
      </c>
      <c r="IV23" s="134"/>
    </row>
    <row r="24" spans="1:256" s="6" customFormat="1" ht="21.75" thickBot="1" thickTop="1">
      <c r="A24" s="443"/>
      <c r="B24" s="379"/>
      <c r="C24" s="380"/>
      <c r="D24" s="307"/>
      <c r="E24" s="308"/>
      <c r="F24" s="309"/>
      <c r="G24" s="322"/>
      <c r="H24" s="311"/>
      <c r="I24" s="312"/>
      <c r="J24" s="320"/>
      <c r="K24" s="324"/>
      <c r="L24" s="312"/>
      <c r="M24" s="312"/>
      <c r="N24" s="312"/>
      <c r="O24" s="318"/>
      <c r="P24" s="312"/>
      <c r="Q24" s="315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60">
        <f t="shared" si="0"/>
        <v>0</v>
      </c>
      <c r="IP24" s="17"/>
      <c r="IQ24" s="147" t="s">
        <v>184</v>
      </c>
      <c r="IR24" s="136">
        <v>20</v>
      </c>
      <c r="IS24" s="163" t="s">
        <v>99</v>
      </c>
      <c r="IT24" s="163">
        <v>65</v>
      </c>
      <c r="IU24" s="140" t="s">
        <v>35</v>
      </c>
      <c r="IV24" s="151"/>
    </row>
    <row r="25" spans="1:256" s="5" customFormat="1" ht="21.75" thickBot="1" thickTop="1">
      <c r="A25" s="443"/>
      <c r="B25" s="383"/>
      <c r="C25" s="380"/>
      <c r="D25" s="307"/>
      <c r="E25" s="308"/>
      <c r="F25" s="309"/>
      <c r="G25" s="310"/>
      <c r="H25" s="311"/>
      <c r="I25" s="312"/>
      <c r="J25" s="313"/>
      <c r="K25" s="314"/>
      <c r="L25" s="312"/>
      <c r="M25" s="312"/>
      <c r="N25" s="312"/>
      <c r="O25" s="318"/>
      <c r="P25" s="312"/>
      <c r="Q25" s="31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60">
        <f t="shared" si="0"/>
        <v>0</v>
      </c>
      <c r="IP25" s="19"/>
      <c r="IQ25" s="147" t="s">
        <v>146</v>
      </c>
      <c r="IR25" s="136">
        <v>50</v>
      </c>
      <c r="IS25" s="163" t="s">
        <v>221</v>
      </c>
      <c r="IT25" s="163">
        <v>73</v>
      </c>
      <c r="IU25" s="140" t="s">
        <v>56</v>
      </c>
      <c r="IV25" s="134"/>
    </row>
    <row r="26" spans="1:256" s="5" customFormat="1" ht="21.75" thickBot="1" thickTop="1">
      <c r="A26" s="443"/>
      <c r="B26" s="382"/>
      <c r="C26" s="380"/>
      <c r="D26" s="307"/>
      <c r="E26" s="308"/>
      <c r="F26" s="323"/>
      <c r="G26" s="326"/>
      <c r="H26" s="330"/>
      <c r="I26" s="312"/>
      <c r="J26" s="313"/>
      <c r="K26" s="317"/>
      <c r="L26" s="312"/>
      <c r="M26" s="312"/>
      <c r="N26" s="312"/>
      <c r="O26" s="318"/>
      <c r="P26" s="312"/>
      <c r="Q26" s="31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60">
        <f t="shared" si="0"/>
        <v>0</v>
      </c>
      <c r="IP26" s="19"/>
      <c r="IQ26" s="147" t="s">
        <v>189</v>
      </c>
      <c r="IR26" s="136">
        <v>22</v>
      </c>
      <c r="IS26" s="163" t="s">
        <v>100</v>
      </c>
      <c r="IT26" s="163">
        <v>72</v>
      </c>
      <c r="IU26" s="140" t="s">
        <v>36</v>
      </c>
      <c r="IV26" s="134"/>
    </row>
    <row r="27" spans="1:256" s="5" customFormat="1" ht="21.75" thickBot="1" thickTop="1">
      <c r="A27" s="443"/>
      <c r="B27" s="382"/>
      <c r="C27" s="380"/>
      <c r="D27" s="307"/>
      <c r="E27" s="308"/>
      <c r="F27" s="323"/>
      <c r="G27" s="322"/>
      <c r="H27" s="311"/>
      <c r="I27" s="312"/>
      <c r="J27" s="313"/>
      <c r="K27" s="317"/>
      <c r="L27" s="312"/>
      <c r="M27" s="312"/>
      <c r="N27" s="312"/>
      <c r="O27" s="318"/>
      <c r="P27" s="312"/>
      <c r="Q27" s="31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60">
        <f t="shared" si="0"/>
        <v>0</v>
      </c>
      <c r="IP27" s="19"/>
      <c r="IQ27" s="135" t="s">
        <v>192</v>
      </c>
      <c r="IR27" s="136">
        <v>23</v>
      </c>
      <c r="IS27" s="163" t="s">
        <v>88</v>
      </c>
      <c r="IT27" s="163">
        <v>74</v>
      </c>
      <c r="IU27" s="140" t="s">
        <v>39</v>
      </c>
      <c r="IV27" s="134"/>
    </row>
    <row r="28" spans="1:256" s="5" customFormat="1" ht="21.75" thickBot="1" thickTop="1">
      <c r="A28" s="443"/>
      <c r="B28" s="382"/>
      <c r="C28" s="380"/>
      <c r="D28" s="307"/>
      <c r="E28" s="308"/>
      <c r="F28" s="323"/>
      <c r="G28" s="322"/>
      <c r="H28" s="311"/>
      <c r="I28" s="312"/>
      <c r="J28" s="313"/>
      <c r="K28" s="317"/>
      <c r="L28" s="312"/>
      <c r="M28" s="312"/>
      <c r="N28" s="312"/>
      <c r="O28" s="318"/>
      <c r="P28" s="312"/>
      <c r="Q28" s="31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60">
        <f t="shared" si="0"/>
        <v>0</v>
      </c>
      <c r="IP28" s="19"/>
      <c r="IQ28" s="135" t="s">
        <v>194</v>
      </c>
      <c r="IR28" s="136">
        <v>24</v>
      </c>
      <c r="IS28" s="163" t="s">
        <v>101</v>
      </c>
      <c r="IT28" s="163">
        <v>85</v>
      </c>
      <c r="IU28" s="140" t="s">
        <v>28</v>
      </c>
      <c r="IV28" s="134"/>
    </row>
    <row r="29" spans="1:256" s="6" customFormat="1" ht="21.75" thickBot="1" thickTop="1">
      <c r="A29" s="443"/>
      <c r="B29" s="379"/>
      <c r="C29" s="380"/>
      <c r="D29" s="307"/>
      <c r="E29" s="308"/>
      <c r="F29" s="309"/>
      <c r="G29" s="310"/>
      <c r="H29" s="330"/>
      <c r="I29" s="312"/>
      <c r="J29" s="313"/>
      <c r="K29" s="317"/>
      <c r="L29" s="312"/>
      <c r="M29" s="312"/>
      <c r="N29" s="312"/>
      <c r="O29" s="318"/>
      <c r="P29" s="312"/>
      <c r="Q29" s="315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60">
        <f t="shared" si="0"/>
        <v>0</v>
      </c>
      <c r="IP29" s="17"/>
      <c r="IQ29" s="136" t="s">
        <v>196</v>
      </c>
      <c r="IR29" s="136">
        <v>25</v>
      </c>
      <c r="IS29" s="163" t="s">
        <v>103</v>
      </c>
      <c r="IT29" s="163">
        <v>82</v>
      </c>
      <c r="IU29" s="140" t="s">
        <v>44</v>
      </c>
      <c r="IV29" s="151"/>
    </row>
    <row r="30" spans="1:256" s="5" customFormat="1" ht="21.75" thickBot="1" thickTop="1">
      <c r="A30" s="443"/>
      <c r="B30" s="379"/>
      <c r="C30" s="380"/>
      <c r="D30" s="307"/>
      <c r="E30" s="308"/>
      <c r="F30" s="309"/>
      <c r="G30" s="322"/>
      <c r="H30" s="325"/>
      <c r="I30" s="312"/>
      <c r="J30" s="331"/>
      <c r="K30" s="332"/>
      <c r="L30" s="312"/>
      <c r="M30" s="312"/>
      <c r="N30" s="312"/>
      <c r="O30" s="318"/>
      <c r="P30" s="312"/>
      <c r="Q30" s="31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60">
        <f t="shared" si="0"/>
        <v>0</v>
      </c>
      <c r="IP30" s="19"/>
      <c r="IQ30" s="136" t="s">
        <v>198</v>
      </c>
      <c r="IR30" s="136">
        <v>26</v>
      </c>
      <c r="IS30" s="163" t="s">
        <v>102</v>
      </c>
      <c r="IT30" s="163">
        <v>86</v>
      </c>
      <c r="IU30" s="140" t="s">
        <v>44</v>
      </c>
      <c r="IV30" s="134"/>
    </row>
    <row r="31" spans="1:256" s="5" customFormat="1" ht="21.75" thickBot="1" thickTop="1">
      <c r="A31" s="443"/>
      <c r="B31" s="379"/>
      <c r="C31" s="380"/>
      <c r="D31" s="307"/>
      <c r="E31" s="308"/>
      <c r="F31" s="309"/>
      <c r="G31" s="316"/>
      <c r="H31" s="327"/>
      <c r="I31" s="312"/>
      <c r="J31" s="313"/>
      <c r="K31" s="317"/>
      <c r="L31" s="312"/>
      <c r="M31" s="312"/>
      <c r="N31" s="312"/>
      <c r="O31" s="318"/>
      <c r="P31" s="312"/>
      <c r="Q31" s="31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60">
        <f t="shared" si="0"/>
        <v>0</v>
      </c>
      <c r="IP31" s="19"/>
      <c r="IQ31" s="136" t="s">
        <v>200</v>
      </c>
      <c r="IR31" s="136">
        <v>27</v>
      </c>
      <c r="IS31" s="163" t="s">
        <v>104</v>
      </c>
      <c r="IT31" s="163">
        <v>95</v>
      </c>
      <c r="IU31" s="140" t="s">
        <v>50</v>
      </c>
      <c r="IV31" s="134"/>
    </row>
    <row r="32" spans="1:256" s="5" customFormat="1" ht="21.75" thickBot="1" thickTop="1">
      <c r="A32" s="443"/>
      <c r="B32" s="379"/>
      <c r="C32" s="380"/>
      <c r="D32" s="307"/>
      <c r="E32" s="308"/>
      <c r="F32" s="309"/>
      <c r="G32" s="310"/>
      <c r="H32" s="311"/>
      <c r="I32" s="312"/>
      <c r="J32" s="313"/>
      <c r="K32" s="317"/>
      <c r="L32" s="312"/>
      <c r="M32" s="312"/>
      <c r="N32" s="312"/>
      <c r="O32" s="318"/>
      <c r="P32" s="312"/>
      <c r="Q32" s="31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60">
        <f t="shared" si="0"/>
        <v>0</v>
      </c>
      <c r="IP32" s="19"/>
      <c r="IQ32" s="136" t="s">
        <v>203</v>
      </c>
      <c r="IR32" s="136">
        <v>28</v>
      </c>
      <c r="IS32" s="163" t="s">
        <v>90</v>
      </c>
      <c r="IT32" s="163">
        <v>15</v>
      </c>
      <c r="IU32" s="140" t="s">
        <v>41</v>
      </c>
      <c r="IV32" s="134"/>
    </row>
    <row r="33" spans="1:256" s="6" customFormat="1" ht="21.75" thickBot="1" thickTop="1">
      <c r="A33" s="443"/>
      <c r="B33" s="379"/>
      <c r="C33" s="380"/>
      <c r="D33" s="307"/>
      <c r="E33" s="308"/>
      <c r="F33" s="309"/>
      <c r="G33" s="310"/>
      <c r="H33" s="311"/>
      <c r="I33" s="312"/>
      <c r="J33" s="320"/>
      <c r="K33" s="324"/>
      <c r="L33" s="312"/>
      <c r="M33" s="312"/>
      <c r="N33" s="312"/>
      <c r="O33" s="318"/>
      <c r="P33" s="312"/>
      <c r="Q33" s="31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60">
        <f t="shared" si="0"/>
        <v>0</v>
      </c>
      <c r="IP33" s="17"/>
      <c r="IQ33" s="136"/>
      <c r="IR33" s="136">
        <v>29</v>
      </c>
      <c r="IS33" s="163" t="s">
        <v>105</v>
      </c>
      <c r="IT33" s="163">
        <v>34</v>
      </c>
      <c r="IU33" s="140" t="s">
        <v>71</v>
      </c>
      <c r="IV33" s="151"/>
    </row>
    <row r="34" spans="1:256" s="6" customFormat="1" ht="21.75" thickBot="1" thickTop="1">
      <c r="A34" s="443"/>
      <c r="B34" s="379"/>
      <c r="C34" s="380"/>
      <c r="D34" s="307"/>
      <c r="E34" s="308"/>
      <c r="F34" s="309"/>
      <c r="G34" s="322"/>
      <c r="H34" s="311"/>
      <c r="I34" s="312"/>
      <c r="J34" s="313"/>
      <c r="K34" s="317"/>
      <c r="L34" s="312"/>
      <c r="M34" s="312"/>
      <c r="N34" s="312"/>
      <c r="O34" s="318"/>
      <c r="P34" s="312"/>
      <c r="Q34" s="31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60">
        <f t="shared" si="0"/>
        <v>0</v>
      </c>
      <c r="IP34" s="17"/>
      <c r="IQ34" s="136"/>
      <c r="IR34" s="136">
        <v>30</v>
      </c>
      <c r="IS34" s="163" t="s">
        <v>106</v>
      </c>
      <c r="IT34" s="163">
        <v>33</v>
      </c>
      <c r="IU34" s="140" t="s">
        <v>57</v>
      </c>
      <c r="IV34" s="151"/>
    </row>
    <row r="35" spans="1:256" s="6" customFormat="1" ht="21.75" thickBot="1" thickTop="1">
      <c r="A35" s="443"/>
      <c r="B35" s="382"/>
      <c r="C35" s="380"/>
      <c r="D35" s="307"/>
      <c r="E35" s="308"/>
      <c r="F35" s="323"/>
      <c r="G35" s="322"/>
      <c r="H35" s="311"/>
      <c r="I35" s="312"/>
      <c r="J35" s="320"/>
      <c r="K35" s="324"/>
      <c r="L35" s="312"/>
      <c r="M35" s="312"/>
      <c r="N35" s="312"/>
      <c r="O35" s="318"/>
      <c r="P35" s="312"/>
      <c r="Q35" s="315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60">
        <f t="shared" si="0"/>
        <v>0</v>
      </c>
      <c r="IP35" s="17"/>
      <c r="IQ35" s="136"/>
      <c r="IR35" s="136"/>
      <c r="IS35" s="163" t="s">
        <v>107</v>
      </c>
      <c r="IT35" s="163">
        <v>58</v>
      </c>
      <c r="IU35" s="140" t="s">
        <v>69</v>
      </c>
      <c r="IV35" s="151"/>
    </row>
    <row r="36" spans="1:256" s="11" customFormat="1" ht="21.75" thickBot="1" thickTop="1">
      <c r="A36" s="443"/>
      <c r="B36" s="379"/>
      <c r="C36" s="380"/>
      <c r="D36" s="307"/>
      <c r="E36" s="333"/>
      <c r="F36" s="309"/>
      <c r="G36" s="310"/>
      <c r="H36" s="311"/>
      <c r="I36" s="312"/>
      <c r="J36" s="328"/>
      <c r="K36" s="334"/>
      <c r="L36" s="312"/>
      <c r="M36" s="312"/>
      <c r="N36" s="312"/>
      <c r="O36" s="318"/>
      <c r="P36" s="312"/>
      <c r="Q36" s="31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60">
        <f t="shared" si="0"/>
        <v>0</v>
      </c>
      <c r="IP36" s="19"/>
      <c r="IQ36" s="136"/>
      <c r="IR36" s="136"/>
      <c r="IS36" s="163" t="s">
        <v>222</v>
      </c>
      <c r="IT36" s="163">
        <v>49</v>
      </c>
      <c r="IU36" s="140" t="s">
        <v>22</v>
      </c>
      <c r="IV36" s="134"/>
    </row>
    <row r="37" spans="1:256" s="5" customFormat="1" ht="21.75" thickBot="1" thickTop="1">
      <c r="A37" s="443"/>
      <c r="B37" s="379"/>
      <c r="C37" s="380"/>
      <c r="D37" s="307"/>
      <c r="E37" s="308"/>
      <c r="F37" s="309"/>
      <c r="G37" s="310"/>
      <c r="H37" s="319"/>
      <c r="I37" s="312"/>
      <c r="J37" s="320"/>
      <c r="K37" s="324"/>
      <c r="L37" s="312"/>
      <c r="M37" s="312"/>
      <c r="N37" s="312"/>
      <c r="O37" s="318"/>
      <c r="P37" s="312"/>
      <c r="Q37" s="31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60">
        <f t="shared" si="0"/>
        <v>0</v>
      </c>
      <c r="IP37" s="19"/>
      <c r="IQ37" s="136"/>
      <c r="IR37" s="136"/>
      <c r="IS37" s="163" t="s">
        <v>223</v>
      </c>
      <c r="IT37" s="163">
        <v>77</v>
      </c>
      <c r="IU37" s="140" t="s">
        <v>29</v>
      </c>
      <c r="IV37" s="134"/>
    </row>
    <row r="38" spans="1:256" s="5" customFormat="1" ht="21.75" thickBot="1" thickTop="1">
      <c r="A38" s="443"/>
      <c r="B38" s="379"/>
      <c r="C38" s="380"/>
      <c r="D38" s="307"/>
      <c r="E38" s="308"/>
      <c r="F38" s="309"/>
      <c r="G38" s="310"/>
      <c r="H38" s="311"/>
      <c r="I38" s="312"/>
      <c r="J38" s="320"/>
      <c r="K38" s="321"/>
      <c r="L38" s="312"/>
      <c r="M38" s="312"/>
      <c r="N38" s="312"/>
      <c r="O38" s="318"/>
      <c r="P38" s="312"/>
      <c r="Q38" s="31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60">
        <f t="shared" si="0"/>
        <v>0</v>
      </c>
      <c r="IP38" s="19"/>
      <c r="IQ38" s="136"/>
      <c r="IR38" s="136"/>
      <c r="IS38" s="163" t="s">
        <v>108</v>
      </c>
      <c r="IT38" s="163">
        <v>76</v>
      </c>
      <c r="IU38" s="140" t="s">
        <v>30</v>
      </c>
      <c r="IV38" s="134"/>
    </row>
    <row r="39" spans="1:256" s="5" customFormat="1" ht="21.75" thickBot="1" thickTop="1">
      <c r="A39" s="443"/>
      <c r="B39" s="382"/>
      <c r="C39" s="380"/>
      <c r="D39" s="307"/>
      <c r="E39" s="308"/>
      <c r="F39" s="323"/>
      <c r="G39" s="322"/>
      <c r="H39" s="330"/>
      <c r="I39" s="335"/>
      <c r="J39" s="320"/>
      <c r="K39" s="324"/>
      <c r="L39" s="312"/>
      <c r="M39" s="312"/>
      <c r="N39" s="312"/>
      <c r="O39" s="318"/>
      <c r="P39" s="312"/>
      <c r="Q39" s="31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60">
        <f t="shared" si="0"/>
        <v>0</v>
      </c>
      <c r="IP39" s="19"/>
      <c r="IQ39" s="148"/>
      <c r="IR39" s="136"/>
      <c r="IS39" s="163" t="s">
        <v>109</v>
      </c>
      <c r="IT39" s="163">
        <v>71</v>
      </c>
      <c r="IU39" s="140" t="s">
        <v>27</v>
      </c>
      <c r="IV39" s="134"/>
    </row>
    <row r="40" spans="1:256" s="6" customFormat="1" ht="21.75" thickBot="1" thickTop="1">
      <c r="A40" s="443"/>
      <c r="B40" s="379"/>
      <c r="C40" s="380"/>
      <c r="D40" s="307"/>
      <c r="E40" s="308"/>
      <c r="F40" s="309"/>
      <c r="G40" s="310"/>
      <c r="H40" s="311"/>
      <c r="I40" s="312"/>
      <c r="J40" s="331"/>
      <c r="K40" s="314"/>
      <c r="L40" s="312"/>
      <c r="M40" s="312"/>
      <c r="N40" s="312"/>
      <c r="O40" s="318"/>
      <c r="P40" s="312"/>
      <c r="Q40" s="31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60">
        <f t="shared" si="0"/>
        <v>0</v>
      </c>
      <c r="IP40" s="17"/>
      <c r="IQ40" s="148"/>
      <c r="IR40" s="149"/>
      <c r="IS40" s="163" t="s">
        <v>110</v>
      </c>
      <c r="IT40" s="163">
        <v>75</v>
      </c>
      <c r="IU40" s="140" t="s">
        <v>66</v>
      </c>
      <c r="IV40" s="151"/>
    </row>
    <row r="41" spans="1:256" s="5" customFormat="1" ht="21.75" thickBot="1" thickTop="1">
      <c r="A41" s="443"/>
      <c r="B41" s="382"/>
      <c r="C41" s="380"/>
      <c r="D41" s="307"/>
      <c r="E41" s="308"/>
      <c r="F41" s="323"/>
      <c r="G41" s="322"/>
      <c r="H41" s="311"/>
      <c r="I41" s="312"/>
      <c r="J41" s="313"/>
      <c r="K41" s="314"/>
      <c r="L41" s="312"/>
      <c r="M41" s="312"/>
      <c r="N41" s="312"/>
      <c r="O41" s="318"/>
      <c r="P41" s="312"/>
      <c r="Q41" s="31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60">
        <f t="shared" si="0"/>
        <v>0</v>
      </c>
      <c r="IP41" s="19"/>
      <c r="IQ41" s="148"/>
      <c r="IR41" s="149"/>
      <c r="IS41" s="165" t="s">
        <v>92</v>
      </c>
      <c r="IT41" s="163">
        <v>66</v>
      </c>
      <c r="IU41" s="140" t="s">
        <v>55</v>
      </c>
      <c r="IV41" s="134"/>
    </row>
    <row r="42" spans="1:256" s="5" customFormat="1" ht="21.75" thickBot="1" thickTop="1">
      <c r="A42" s="443"/>
      <c r="B42" s="382"/>
      <c r="C42" s="380"/>
      <c r="D42" s="307"/>
      <c r="E42" s="308"/>
      <c r="F42" s="323"/>
      <c r="G42" s="322"/>
      <c r="H42" s="330"/>
      <c r="I42" s="312"/>
      <c r="J42" s="320"/>
      <c r="K42" s="324"/>
      <c r="L42" s="312"/>
      <c r="M42" s="312"/>
      <c r="N42" s="312"/>
      <c r="O42" s="318"/>
      <c r="P42" s="312"/>
      <c r="Q42" s="31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60">
        <f t="shared" si="0"/>
        <v>0</v>
      </c>
      <c r="IP42" s="19"/>
      <c r="IQ42" s="148"/>
      <c r="IR42" s="149"/>
      <c r="IS42" s="165" t="s">
        <v>111</v>
      </c>
      <c r="IT42" s="163">
        <v>37</v>
      </c>
      <c r="IU42" s="140" t="s">
        <v>67</v>
      </c>
      <c r="IV42" s="134"/>
    </row>
    <row r="43" spans="1:256" s="5" customFormat="1" ht="21.75" thickBot="1" thickTop="1">
      <c r="A43" s="443"/>
      <c r="B43" s="379"/>
      <c r="C43" s="380"/>
      <c r="D43" s="307"/>
      <c r="E43" s="308"/>
      <c r="F43" s="309"/>
      <c r="G43" s="322"/>
      <c r="H43" s="311"/>
      <c r="I43" s="312"/>
      <c r="J43" s="313"/>
      <c r="K43" s="314"/>
      <c r="L43" s="312"/>
      <c r="M43" s="312"/>
      <c r="N43" s="312"/>
      <c r="O43" s="318"/>
      <c r="P43" s="312"/>
      <c r="Q43" s="31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60">
        <f t="shared" si="0"/>
        <v>0</v>
      </c>
      <c r="IP43" s="19"/>
      <c r="IQ43" s="148"/>
      <c r="IR43" s="149"/>
      <c r="IS43" s="165" t="s">
        <v>112</v>
      </c>
      <c r="IT43" s="163">
        <v>41</v>
      </c>
      <c r="IU43" s="140" t="s">
        <v>70</v>
      </c>
      <c r="IV43" s="134"/>
    </row>
    <row r="44" spans="1:256" s="5" customFormat="1" ht="21.75" thickBot="1" thickTop="1">
      <c r="A44" s="443"/>
      <c r="B44" s="379"/>
      <c r="C44" s="380"/>
      <c r="D44" s="307"/>
      <c r="E44" s="308"/>
      <c r="F44" s="309"/>
      <c r="G44" s="322"/>
      <c r="H44" s="319"/>
      <c r="I44" s="312"/>
      <c r="J44" s="313"/>
      <c r="K44" s="314"/>
      <c r="L44" s="312"/>
      <c r="M44" s="312"/>
      <c r="N44" s="312"/>
      <c r="O44" s="318"/>
      <c r="P44" s="312"/>
      <c r="Q44" s="31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60">
        <f t="shared" si="0"/>
        <v>0</v>
      </c>
      <c r="IP44" s="19"/>
      <c r="IQ44" s="150"/>
      <c r="IR44" s="149"/>
      <c r="IS44" s="165" t="s">
        <v>113</v>
      </c>
      <c r="IT44" s="163">
        <v>23</v>
      </c>
      <c r="IU44" s="140" t="s">
        <v>42</v>
      </c>
      <c r="IV44" s="134"/>
    </row>
    <row r="45" spans="1:256" s="5" customFormat="1" ht="21.75" thickBot="1" thickTop="1">
      <c r="A45" s="443"/>
      <c r="B45" s="379"/>
      <c r="C45" s="380"/>
      <c r="D45" s="307"/>
      <c r="E45" s="308"/>
      <c r="F45" s="309"/>
      <c r="G45" s="310"/>
      <c r="H45" s="311"/>
      <c r="I45" s="312"/>
      <c r="J45" s="320"/>
      <c r="K45" s="321"/>
      <c r="L45" s="312"/>
      <c r="M45" s="312"/>
      <c r="N45" s="312"/>
      <c r="O45" s="318"/>
      <c r="P45" s="312"/>
      <c r="Q45" s="31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60">
        <f t="shared" si="0"/>
        <v>0</v>
      </c>
      <c r="IP45" s="19"/>
      <c r="IQ45" s="150"/>
      <c r="IR45" s="149"/>
      <c r="IS45" s="165" t="s">
        <v>114</v>
      </c>
      <c r="IT45" s="163">
        <v>88</v>
      </c>
      <c r="IU45" s="140" t="s">
        <v>32</v>
      </c>
      <c r="IV45" s="134"/>
    </row>
    <row r="46" spans="1:256" s="6" customFormat="1" ht="21.75" thickBot="1" thickTop="1">
      <c r="A46" s="443"/>
      <c r="B46" s="379"/>
      <c r="C46" s="380"/>
      <c r="D46" s="307"/>
      <c r="E46" s="308"/>
      <c r="F46" s="309"/>
      <c r="G46" s="310"/>
      <c r="H46" s="311"/>
      <c r="I46" s="312"/>
      <c r="J46" s="313"/>
      <c r="K46" s="314"/>
      <c r="L46" s="312"/>
      <c r="M46" s="312"/>
      <c r="N46" s="312"/>
      <c r="O46" s="318"/>
      <c r="P46" s="312"/>
      <c r="Q46" s="315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60">
        <f t="shared" si="0"/>
        <v>0</v>
      </c>
      <c r="IP46" s="17"/>
      <c r="IQ46" s="151"/>
      <c r="IR46" s="149"/>
      <c r="IS46" s="165" t="s">
        <v>115</v>
      </c>
      <c r="IT46" s="163">
        <v>45</v>
      </c>
      <c r="IU46" s="140" t="s">
        <v>58</v>
      </c>
      <c r="IV46" s="151"/>
    </row>
    <row r="47" spans="1:256" s="5" customFormat="1" ht="21.75" thickBot="1" thickTop="1">
      <c r="A47" s="443"/>
      <c r="B47" s="382"/>
      <c r="C47" s="380"/>
      <c r="D47" s="307"/>
      <c r="E47" s="308"/>
      <c r="F47" s="323"/>
      <c r="G47" s="322"/>
      <c r="H47" s="311"/>
      <c r="I47" s="312"/>
      <c r="J47" s="313"/>
      <c r="K47" s="317"/>
      <c r="L47" s="312"/>
      <c r="M47" s="312"/>
      <c r="N47" s="312"/>
      <c r="O47" s="318"/>
      <c r="P47" s="312"/>
      <c r="Q47" s="31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60">
        <f t="shared" si="0"/>
        <v>0</v>
      </c>
      <c r="IP47" s="19"/>
      <c r="IQ47" s="134"/>
      <c r="IR47" s="149"/>
      <c r="IS47" s="165" t="s">
        <v>224</v>
      </c>
      <c r="IT47" s="164" t="s">
        <v>226</v>
      </c>
      <c r="IU47" s="140" t="s">
        <v>61</v>
      </c>
      <c r="IV47" s="134"/>
    </row>
    <row r="48" spans="1:256" s="6" customFormat="1" ht="21.75" thickBot="1" thickTop="1">
      <c r="A48" s="443"/>
      <c r="B48" s="379"/>
      <c r="C48" s="380"/>
      <c r="D48" s="307"/>
      <c r="E48" s="308"/>
      <c r="F48" s="309"/>
      <c r="G48" s="310"/>
      <c r="H48" s="325"/>
      <c r="I48" s="312"/>
      <c r="J48" s="313"/>
      <c r="K48" s="314"/>
      <c r="L48" s="312"/>
      <c r="M48" s="312"/>
      <c r="N48" s="312"/>
      <c r="O48" s="318"/>
      <c r="P48" s="312"/>
      <c r="Q48" s="31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60">
        <f t="shared" si="0"/>
        <v>0</v>
      </c>
      <c r="IP48" s="17"/>
      <c r="IQ48" s="151"/>
      <c r="IR48" s="149"/>
      <c r="IS48" s="165" t="s">
        <v>116</v>
      </c>
      <c r="IT48" s="163">
        <v>53</v>
      </c>
      <c r="IU48" s="140" t="s">
        <v>72</v>
      </c>
      <c r="IV48" s="151"/>
    </row>
    <row r="49" spans="1:256" s="5" customFormat="1" ht="21.75" thickBot="1" thickTop="1">
      <c r="A49" s="443"/>
      <c r="B49" s="379"/>
      <c r="C49" s="380"/>
      <c r="D49" s="307"/>
      <c r="E49" s="308"/>
      <c r="F49" s="309"/>
      <c r="G49" s="322"/>
      <c r="H49" s="311"/>
      <c r="I49" s="312"/>
      <c r="J49" s="313"/>
      <c r="K49" s="314"/>
      <c r="L49" s="312"/>
      <c r="M49" s="312"/>
      <c r="N49" s="312"/>
      <c r="O49" s="318"/>
      <c r="P49" s="312"/>
      <c r="Q49" s="31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60">
        <f t="shared" si="0"/>
        <v>0</v>
      </c>
      <c r="IP49" s="19"/>
      <c r="IQ49" s="134"/>
      <c r="IR49" s="149"/>
      <c r="IS49" s="166"/>
      <c r="IT49" s="168"/>
      <c r="IU49" s="140" t="s">
        <v>38</v>
      </c>
      <c r="IV49" s="134"/>
    </row>
    <row r="50" spans="1:256" s="6" customFormat="1" ht="21.75" thickBot="1" thickTop="1">
      <c r="A50" s="443"/>
      <c r="B50" s="379"/>
      <c r="C50" s="380"/>
      <c r="D50" s="307"/>
      <c r="E50" s="308"/>
      <c r="F50" s="309"/>
      <c r="G50" s="316"/>
      <c r="H50" s="325"/>
      <c r="I50" s="312"/>
      <c r="J50" s="320"/>
      <c r="K50" s="321"/>
      <c r="L50" s="312"/>
      <c r="M50" s="312"/>
      <c r="N50" s="312"/>
      <c r="O50" s="318"/>
      <c r="P50" s="312"/>
      <c r="Q50" s="315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60">
        <f t="shared" si="0"/>
        <v>0</v>
      </c>
      <c r="IP50" s="17"/>
      <c r="IQ50" s="151"/>
      <c r="IR50" s="149"/>
      <c r="IS50" s="166"/>
      <c r="IT50" s="168"/>
      <c r="IU50" s="140" t="s">
        <v>68</v>
      </c>
      <c r="IV50" s="151"/>
    </row>
    <row r="51" spans="1:256" s="5" customFormat="1" ht="21.75" thickBot="1" thickTop="1">
      <c r="A51" s="443"/>
      <c r="B51" s="382"/>
      <c r="C51" s="380"/>
      <c r="D51" s="307"/>
      <c r="E51" s="308"/>
      <c r="F51" s="323"/>
      <c r="G51" s="322"/>
      <c r="H51" s="319"/>
      <c r="I51" s="312"/>
      <c r="J51" s="313"/>
      <c r="K51" s="314"/>
      <c r="L51" s="312"/>
      <c r="M51" s="312"/>
      <c r="N51" s="312"/>
      <c r="O51" s="318"/>
      <c r="P51" s="312"/>
      <c r="Q51" s="31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60">
        <f t="shared" si="0"/>
        <v>0</v>
      </c>
      <c r="IP51" s="19"/>
      <c r="IQ51" s="134"/>
      <c r="IR51" s="149"/>
      <c r="IS51" s="166"/>
      <c r="IT51" s="168"/>
      <c r="IU51" s="140" t="s">
        <v>53</v>
      </c>
      <c r="IV51" s="134"/>
    </row>
    <row r="52" spans="1:256" s="6" customFormat="1" ht="21.75" thickBot="1" thickTop="1">
      <c r="A52" s="443"/>
      <c r="B52" s="379"/>
      <c r="C52" s="380"/>
      <c r="D52" s="307"/>
      <c r="E52" s="308"/>
      <c r="F52" s="309"/>
      <c r="G52" s="326"/>
      <c r="H52" s="325"/>
      <c r="I52" s="312"/>
      <c r="J52" s="320"/>
      <c r="K52" s="324"/>
      <c r="L52" s="312"/>
      <c r="M52" s="312"/>
      <c r="N52" s="312"/>
      <c r="O52" s="318"/>
      <c r="P52" s="312"/>
      <c r="Q52" s="31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60">
        <f t="shared" si="0"/>
        <v>0</v>
      </c>
      <c r="IP52" s="17"/>
      <c r="IQ52" s="151"/>
      <c r="IR52" s="149"/>
      <c r="IS52" s="166"/>
      <c r="IT52" s="168"/>
      <c r="IU52" s="152" t="s">
        <v>81</v>
      </c>
      <c r="IV52" s="151"/>
    </row>
    <row r="53" spans="1:256" s="5" customFormat="1" ht="21.75" thickBot="1" thickTop="1">
      <c r="A53" s="443"/>
      <c r="B53" s="379"/>
      <c r="C53" s="380"/>
      <c r="D53" s="307"/>
      <c r="E53" s="308"/>
      <c r="F53" s="309"/>
      <c r="G53" s="322"/>
      <c r="H53" s="311"/>
      <c r="I53" s="312"/>
      <c r="J53" s="313"/>
      <c r="K53" s="317"/>
      <c r="L53" s="312"/>
      <c r="M53" s="312"/>
      <c r="N53" s="312"/>
      <c r="O53" s="318"/>
      <c r="P53" s="312"/>
      <c r="Q53" s="315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60">
        <f t="shared" si="0"/>
        <v>0</v>
      </c>
      <c r="IP53" s="19"/>
      <c r="IQ53" s="134"/>
      <c r="IR53" s="149"/>
      <c r="IS53" s="166"/>
      <c r="IT53" s="168"/>
      <c r="IU53" s="152" t="s">
        <v>75</v>
      </c>
      <c r="IV53" s="134"/>
    </row>
    <row r="54" spans="1:256" s="5" customFormat="1" ht="21.75" thickBot="1" thickTop="1">
      <c r="A54" s="443"/>
      <c r="B54" s="379"/>
      <c r="C54" s="380"/>
      <c r="D54" s="307"/>
      <c r="E54" s="308"/>
      <c r="F54" s="309"/>
      <c r="G54" s="322"/>
      <c r="H54" s="311"/>
      <c r="I54" s="312"/>
      <c r="J54" s="320"/>
      <c r="K54" s="324"/>
      <c r="L54" s="312"/>
      <c r="M54" s="312"/>
      <c r="N54" s="312"/>
      <c r="O54" s="318"/>
      <c r="P54" s="312"/>
      <c r="Q54" s="315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60">
        <f t="shared" si="0"/>
        <v>0</v>
      </c>
      <c r="IP54" s="19"/>
      <c r="IQ54" s="134"/>
      <c r="IR54" s="149"/>
      <c r="IS54" s="166"/>
      <c r="IT54" s="168"/>
      <c r="IU54" s="138" t="s">
        <v>76</v>
      </c>
      <c r="IV54" s="134"/>
    </row>
    <row r="55" spans="1:256" s="6" customFormat="1" ht="21.75" thickBot="1" thickTop="1">
      <c r="A55" s="443"/>
      <c r="B55" s="379"/>
      <c r="C55" s="380"/>
      <c r="D55" s="307"/>
      <c r="E55" s="308"/>
      <c r="F55" s="309"/>
      <c r="G55" s="322"/>
      <c r="H55" s="311"/>
      <c r="I55" s="312"/>
      <c r="J55" s="313"/>
      <c r="K55" s="314"/>
      <c r="L55" s="312"/>
      <c r="M55" s="312"/>
      <c r="N55" s="312"/>
      <c r="O55" s="318"/>
      <c r="P55" s="312"/>
      <c r="Q55" s="315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60">
        <f t="shared" si="0"/>
        <v>0</v>
      </c>
      <c r="IP55" s="17"/>
      <c r="IQ55" s="151"/>
      <c r="IR55" s="149"/>
      <c r="IS55" s="166"/>
      <c r="IT55" s="168"/>
      <c r="IU55" s="153" t="s">
        <v>78</v>
      </c>
      <c r="IV55" s="151"/>
    </row>
    <row r="56" spans="1:256" s="6" customFormat="1" ht="21.75" thickBot="1" thickTop="1">
      <c r="A56" s="443"/>
      <c r="B56" s="379"/>
      <c r="C56" s="380"/>
      <c r="D56" s="307"/>
      <c r="E56" s="308"/>
      <c r="F56" s="309"/>
      <c r="G56" s="326"/>
      <c r="H56" s="311"/>
      <c r="I56" s="312"/>
      <c r="J56" s="320"/>
      <c r="K56" s="324"/>
      <c r="L56" s="312"/>
      <c r="M56" s="312"/>
      <c r="N56" s="312"/>
      <c r="O56" s="318"/>
      <c r="P56" s="312"/>
      <c r="Q56" s="315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60">
        <f t="shared" si="0"/>
        <v>0</v>
      </c>
      <c r="IP56" s="17"/>
      <c r="IQ56" s="151"/>
      <c r="IR56" s="149"/>
      <c r="IS56" s="166"/>
      <c r="IT56" s="167"/>
      <c r="IU56" s="152" t="s">
        <v>79</v>
      </c>
      <c r="IV56" s="151"/>
    </row>
    <row r="57" spans="1:256" s="5" customFormat="1" ht="21.75" thickBot="1" thickTop="1">
      <c r="A57" s="443"/>
      <c r="B57" s="382"/>
      <c r="C57" s="380"/>
      <c r="D57" s="307"/>
      <c r="E57" s="308"/>
      <c r="F57" s="323"/>
      <c r="G57" s="322"/>
      <c r="H57" s="325"/>
      <c r="I57" s="312"/>
      <c r="J57" s="313"/>
      <c r="K57" s="314"/>
      <c r="L57" s="312"/>
      <c r="M57" s="312"/>
      <c r="N57" s="312"/>
      <c r="O57" s="318"/>
      <c r="P57" s="312"/>
      <c r="Q57" s="315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60">
        <f t="shared" si="0"/>
        <v>0</v>
      </c>
      <c r="IP57" s="19"/>
      <c r="IQ57" s="134"/>
      <c r="IR57" s="149"/>
      <c r="IS57" s="166"/>
      <c r="IT57" s="167"/>
      <c r="IU57" s="154" t="s">
        <v>80</v>
      </c>
      <c r="IV57" s="134"/>
    </row>
    <row r="58" spans="1:256" s="5" customFormat="1" ht="21.75" thickBot="1" thickTop="1">
      <c r="A58" s="443"/>
      <c r="B58" s="379"/>
      <c r="C58" s="380"/>
      <c r="D58" s="307"/>
      <c r="E58" s="308"/>
      <c r="F58" s="309"/>
      <c r="G58" s="322"/>
      <c r="H58" s="311"/>
      <c r="I58" s="312"/>
      <c r="J58" s="331"/>
      <c r="K58" s="332"/>
      <c r="L58" s="312"/>
      <c r="M58" s="312"/>
      <c r="N58" s="312"/>
      <c r="O58" s="318"/>
      <c r="P58" s="312"/>
      <c r="Q58" s="31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60">
        <f t="shared" si="0"/>
        <v>0</v>
      </c>
      <c r="IP58" s="19"/>
      <c r="IQ58" s="134"/>
      <c r="IR58" s="133"/>
      <c r="IS58" s="166"/>
      <c r="IT58" s="167"/>
      <c r="IU58" s="155"/>
      <c r="IV58" s="134"/>
    </row>
    <row r="59" spans="1:256" s="5" customFormat="1" ht="21.75" thickBot="1" thickTop="1">
      <c r="A59" s="443"/>
      <c r="B59" s="381"/>
      <c r="C59" s="380"/>
      <c r="D59" s="307"/>
      <c r="E59" s="308"/>
      <c r="F59" s="323"/>
      <c r="G59" s="322"/>
      <c r="H59" s="311"/>
      <c r="I59" s="312"/>
      <c r="J59" s="313"/>
      <c r="K59" s="317"/>
      <c r="L59" s="312"/>
      <c r="M59" s="312"/>
      <c r="N59" s="312"/>
      <c r="O59" s="318"/>
      <c r="P59" s="312"/>
      <c r="Q59" s="315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60">
        <f t="shared" si="0"/>
        <v>0</v>
      </c>
      <c r="IP59" s="19"/>
      <c r="IQ59" s="134"/>
      <c r="IR59" s="133"/>
      <c r="IS59" s="137"/>
      <c r="IT59" s="137"/>
      <c r="IU59" s="155"/>
      <c r="IV59" s="134"/>
    </row>
    <row r="60" spans="1:256" s="5" customFormat="1" ht="21.75" thickBot="1" thickTop="1">
      <c r="A60" s="443"/>
      <c r="B60" s="379"/>
      <c r="C60" s="380"/>
      <c r="D60" s="307"/>
      <c r="E60" s="308"/>
      <c r="F60" s="309"/>
      <c r="G60" s="310"/>
      <c r="H60" s="311"/>
      <c r="I60" s="312"/>
      <c r="J60" s="313"/>
      <c r="K60" s="317"/>
      <c r="L60" s="312"/>
      <c r="M60" s="312"/>
      <c r="N60" s="312"/>
      <c r="O60" s="318"/>
      <c r="P60" s="312"/>
      <c r="Q60" s="31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60">
        <f t="shared" si="0"/>
        <v>0</v>
      </c>
      <c r="IP60" s="19"/>
      <c r="IQ60" s="134"/>
      <c r="IR60" s="133"/>
      <c r="IS60" s="137"/>
      <c r="IT60" s="137"/>
      <c r="IU60" s="155"/>
      <c r="IV60" s="134"/>
    </row>
    <row r="61" spans="1:256" s="5" customFormat="1" ht="21.75" thickBot="1" thickTop="1">
      <c r="A61" s="443"/>
      <c r="B61" s="382"/>
      <c r="C61" s="380"/>
      <c r="D61" s="307"/>
      <c r="E61" s="308"/>
      <c r="F61" s="323"/>
      <c r="G61" s="322"/>
      <c r="H61" s="311"/>
      <c r="I61" s="312"/>
      <c r="J61" s="320"/>
      <c r="K61" s="321"/>
      <c r="L61" s="312"/>
      <c r="M61" s="312"/>
      <c r="N61" s="312"/>
      <c r="O61" s="318"/>
      <c r="P61" s="312"/>
      <c r="Q61" s="315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60">
        <f t="shared" si="0"/>
        <v>0</v>
      </c>
      <c r="IP61" s="19"/>
      <c r="IQ61" s="134"/>
      <c r="IR61" s="133"/>
      <c r="IS61" s="134"/>
      <c r="IT61" s="134"/>
      <c r="IU61" s="155"/>
      <c r="IV61" s="134"/>
    </row>
    <row r="62" spans="1:256" s="5" customFormat="1" ht="21.75" thickBot="1" thickTop="1">
      <c r="A62" s="443"/>
      <c r="B62" s="379"/>
      <c r="C62" s="380"/>
      <c r="D62" s="307"/>
      <c r="E62" s="308"/>
      <c r="F62" s="309"/>
      <c r="G62" s="310"/>
      <c r="H62" s="325"/>
      <c r="I62" s="312"/>
      <c r="J62" s="320"/>
      <c r="K62" s="321"/>
      <c r="L62" s="312"/>
      <c r="M62" s="312"/>
      <c r="N62" s="312"/>
      <c r="O62" s="318"/>
      <c r="P62" s="312"/>
      <c r="Q62" s="315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60">
        <f t="shared" si="0"/>
        <v>0</v>
      </c>
      <c r="IP62" s="19"/>
      <c r="IQ62" s="134"/>
      <c r="IR62" s="133"/>
      <c r="IS62" s="134"/>
      <c r="IT62" s="134"/>
      <c r="IU62" s="155"/>
      <c r="IV62" s="134"/>
    </row>
    <row r="63" spans="1:256" s="6" customFormat="1" ht="21.75" thickBot="1" thickTop="1">
      <c r="A63" s="443"/>
      <c r="B63" s="379"/>
      <c r="C63" s="380"/>
      <c r="D63" s="307"/>
      <c r="E63" s="308"/>
      <c r="F63" s="309"/>
      <c r="G63" s="310"/>
      <c r="H63" s="311"/>
      <c r="I63" s="312"/>
      <c r="J63" s="313"/>
      <c r="K63" s="334"/>
      <c r="L63" s="312"/>
      <c r="M63" s="312"/>
      <c r="N63" s="312"/>
      <c r="O63" s="318"/>
      <c r="P63" s="312"/>
      <c r="Q63" s="315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60">
        <f t="shared" si="0"/>
        <v>0</v>
      </c>
      <c r="IP63" s="17"/>
      <c r="IQ63" s="17"/>
      <c r="IR63" s="127"/>
      <c r="IS63" s="17"/>
      <c r="IT63" s="17"/>
      <c r="IU63" s="4"/>
      <c r="IV63" s="17"/>
    </row>
    <row r="64" spans="1:256" s="5" customFormat="1" ht="21.75" thickBot="1" thickTop="1">
      <c r="A64" s="443"/>
      <c r="B64" s="382"/>
      <c r="C64" s="380"/>
      <c r="D64" s="307"/>
      <c r="E64" s="308"/>
      <c r="F64" s="323"/>
      <c r="G64" s="322"/>
      <c r="H64" s="319"/>
      <c r="I64" s="312"/>
      <c r="J64" s="313"/>
      <c r="K64" s="317"/>
      <c r="L64" s="312"/>
      <c r="M64" s="312"/>
      <c r="N64" s="312"/>
      <c r="O64" s="318"/>
      <c r="P64" s="312"/>
      <c r="Q64" s="315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60">
        <f t="shared" si="0"/>
        <v>0</v>
      </c>
      <c r="IP64" s="19"/>
      <c r="IQ64" s="19"/>
      <c r="IR64" s="126"/>
      <c r="IS64" s="19"/>
      <c r="IT64" s="19"/>
      <c r="IU64" s="4"/>
      <c r="IV64" s="19"/>
    </row>
    <row r="65" spans="1:256" s="5" customFormat="1" ht="21.75" thickBot="1" thickTop="1">
      <c r="A65" s="443"/>
      <c r="B65" s="384"/>
      <c r="C65" s="380"/>
      <c r="D65" s="307"/>
      <c r="E65" s="308"/>
      <c r="F65" s="309"/>
      <c r="G65" s="310"/>
      <c r="H65" s="319"/>
      <c r="I65" s="312"/>
      <c r="J65" s="320"/>
      <c r="K65" s="324"/>
      <c r="L65" s="312"/>
      <c r="M65" s="312"/>
      <c r="N65" s="312"/>
      <c r="O65" s="318"/>
      <c r="P65" s="312"/>
      <c r="Q65" s="315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60">
        <f t="shared" si="0"/>
        <v>0</v>
      </c>
      <c r="IP65" s="19"/>
      <c r="IQ65" s="19"/>
      <c r="IR65" s="126"/>
      <c r="IS65" s="19"/>
      <c r="IT65" s="19"/>
      <c r="IU65" s="4"/>
      <c r="IV65" s="19"/>
    </row>
    <row r="66" spans="1:256" s="5" customFormat="1" ht="21.75" thickBot="1" thickTop="1">
      <c r="A66" s="443"/>
      <c r="B66" s="383"/>
      <c r="C66" s="380"/>
      <c r="D66" s="307"/>
      <c r="E66" s="308"/>
      <c r="F66" s="309"/>
      <c r="G66" s="310"/>
      <c r="H66" s="311"/>
      <c r="I66" s="312"/>
      <c r="J66" s="313"/>
      <c r="K66" s="314"/>
      <c r="L66" s="312"/>
      <c r="M66" s="312"/>
      <c r="N66" s="312"/>
      <c r="O66" s="318"/>
      <c r="P66" s="312"/>
      <c r="Q66" s="315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60">
        <f t="shared" si="0"/>
        <v>0</v>
      </c>
      <c r="IP66" s="19"/>
      <c r="IQ66" s="19"/>
      <c r="IR66" s="126"/>
      <c r="IS66" s="19"/>
      <c r="IT66" s="19"/>
      <c r="IU66" s="4"/>
      <c r="IV66" s="19"/>
    </row>
    <row r="67" spans="1:256" s="5" customFormat="1" ht="21.75" thickBot="1" thickTop="1">
      <c r="A67" s="443"/>
      <c r="B67" s="379"/>
      <c r="C67" s="380"/>
      <c r="D67" s="307"/>
      <c r="E67" s="308"/>
      <c r="F67" s="309"/>
      <c r="G67" s="310"/>
      <c r="H67" s="336"/>
      <c r="I67" s="335"/>
      <c r="J67" s="313"/>
      <c r="K67" s="317"/>
      <c r="L67" s="312"/>
      <c r="M67" s="312"/>
      <c r="N67" s="312"/>
      <c r="O67" s="318"/>
      <c r="P67" s="312"/>
      <c r="Q67" s="315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60">
        <f t="shared" si="0"/>
        <v>0</v>
      </c>
      <c r="IP67" s="19"/>
      <c r="IQ67" s="19"/>
      <c r="IR67" s="126"/>
      <c r="IS67" s="19"/>
      <c r="IT67" s="19"/>
      <c r="IU67" s="4"/>
      <c r="IV67" s="19"/>
    </row>
    <row r="68" spans="1:256" s="6" customFormat="1" ht="21.75" thickBot="1" thickTop="1">
      <c r="A68" s="443"/>
      <c r="B68" s="382"/>
      <c r="C68" s="380"/>
      <c r="D68" s="307"/>
      <c r="E68" s="308"/>
      <c r="F68" s="323"/>
      <c r="G68" s="322"/>
      <c r="H68" s="325"/>
      <c r="I68" s="312"/>
      <c r="J68" s="313"/>
      <c r="K68" s="334"/>
      <c r="L68" s="312"/>
      <c r="M68" s="312"/>
      <c r="N68" s="312"/>
      <c r="O68" s="318"/>
      <c r="P68" s="312"/>
      <c r="Q68" s="315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60">
        <f aca="true" t="shared" si="1" ref="IO68:IO131">SUM(C70)</f>
        <v>0</v>
      </c>
      <c r="IP68" s="17"/>
      <c r="IQ68" s="17"/>
      <c r="IR68" s="127"/>
      <c r="IS68" s="17"/>
      <c r="IT68" s="17"/>
      <c r="IU68" s="4"/>
      <c r="IV68" s="17"/>
    </row>
    <row r="69" spans="1:256" s="5" customFormat="1" ht="21.75" thickBot="1" thickTop="1">
      <c r="A69" s="443"/>
      <c r="B69" s="379"/>
      <c r="C69" s="380"/>
      <c r="D69" s="307"/>
      <c r="E69" s="308"/>
      <c r="F69" s="309"/>
      <c r="G69" s="310"/>
      <c r="H69" s="325"/>
      <c r="I69" s="312"/>
      <c r="J69" s="328"/>
      <c r="K69" s="334"/>
      <c r="L69" s="312"/>
      <c r="M69" s="312"/>
      <c r="N69" s="312"/>
      <c r="O69" s="318"/>
      <c r="P69" s="312"/>
      <c r="Q69" s="315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60">
        <f t="shared" si="1"/>
        <v>0</v>
      </c>
      <c r="IP69" s="19"/>
      <c r="IQ69" s="19"/>
      <c r="IR69" s="126"/>
      <c r="IS69" s="19"/>
      <c r="IT69" s="19"/>
      <c r="IU69" s="4"/>
      <c r="IV69" s="19"/>
    </row>
    <row r="70" spans="1:256" s="5" customFormat="1" ht="21.75" thickBot="1" thickTop="1">
      <c r="A70" s="443"/>
      <c r="B70" s="379"/>
      <c r="C70" s="380"/>
      <c r="D70" s="307"/>
      <c r="E70" s="308"/>
      <c r="F70" s="309"/>
      <c r="G70" s="322"/>
      <c r="H70" s="311"/>
      <c r="I70" s="312"/>
      <c r="J70" s="313"/>
      <c r="K70" s="317"/>
      <c r="L70" s="312"/>
      <c r="M70" s="312"/>
      <c r="N70" s="312"/>
      <c r="O70" s="318"/>
      <c r="P70" s="312"/>
      <c r="Q70" s="315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60">
        <f t="shared" si="1"/>
        <v>0</v>
      </c>
      <c r="IP70" s="19"/>
      <c r="IQ70" s="19"/>
      <c r="IR70" s="126"/>
      <c r="IS70" s="19"/>
      <c r="IT70" s="19"/>
      <c r="IU70" s="4"/>
      <c r="IV70" s="19"/>
    </row>
    <row r="71" spans="1:256" s="5" customFormat="1" ht="21.75" thickBot="1" thickTop="1">
      <c r="A71" s="443"/>
      <c r="B71" s="379"/>
      <c r="C71" s="380"/>
      <c r="D71" s="307"/>
      <c r="E71" s="308"/>
      <c r="F71" s="309"/>
      <c r="G71" s="310"/>
      <c r="H71" s="311"/>
      <c r="I71" s="312"/>
      <c r="J71" s="320"/>
      <c r="K71" s="321"/>
      <c r="L71" s="312"/>
      <c r="M71" s="312"/>
      <c r="N71" s="312"/>
      <c r="O71" s="318"/>
      <c r="P71" s="312"/>
      <c r="Q71" s="315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60">
        <f t="shared" si="1"/>
        <v>0</v>
      </c>
      <c r="IP71" s="19"/>
      <c r="IQ71" s="19"/>
      <c r="IR71" s="126"/>
      <c r="IS71" s="19"/>
      <c r="IT71" s="19"/>
      <c r="IU71" s="4"/>
      <c r="IV71" s="19"/>
    </row>
    <row r="72" spans="1:256" s="6" customFormat="1" ht="21.75" thickBot="1" thickTop="1">
      <c r="A72" s="443"/>
      <c r="B72" s="379"/>
      <c r="C72" s="380"/>
      <c r="D72" s="307"/>
      <c r="E72" s="308"/>
      <c r="F72" s="309"/>
      <c r="G72" s="322"/>
      <c r="H72" s="311"/>
      <c r="I72" s="312"/>
      <c r="J72" s="313"/>
      <c r="K72" s="317"/>
      <c r="L72" s="312"/>
      <c r="M72" s="312"/>
      <c r="N72" s="312"/>
      <c r="O72" s="318"/>
      <c r="P72" s="312"/>
      <c r="Q72" s="315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60">
        <f t="shared" si="1"/>
        <v>0</v>
      </c>
      <c r="IP72" s="17"/>
      <c r="IQ72" s="17"/>
      <c r="IR72" s="127"/>
      <c r="IS72" s="17"/>
      <c r="IT72" s="17"/>
      <c r="IU72" s="4"/>
      <c r="IV72" s="17"/>
    </row>
    <row r="73" spans="1:256" s="5" customFormat="1" ht="21.75" thickBot="1" thickTop="1">
      <c r="A73" s="443"/>
      <c r="B73" s="382"/>
      <c r="C73" s="380"/>
      <c r="D73" s="307"/>
      <c r="E73" s="308"/>
      <c r="F73" s="309"/>
      <c r="G73" s="322"/>
      <c r="H73" s="311"/>
      <c r="I73" s="312"/>
      <c r="J73" s="313"/>
      <c r="K73" s="317"/>
      <c r="L73" s="312"/>
      <c r="M73" s="312"/>
      <c r="N73" s="312"/>
      <c r="O73" s="318"/>
      <c r="P73" s="312"/>
      <c r="Q73" s="315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60">
        <f t="shared" si="1"/>
        <v>0</v>
      </c>
      <c r="IP73" s="19"/>
      <c r="IQ73" s="19"/>
      <c r="IR73" s="126"/>
      <c r="IS73" s="19"/>
      <c r="IT73" s="19"/>
      <c r="IU73" s="4"/>
      <c r="IV73" s="19"/>
    </row>
    <row r="74" spans="1:256" s="5" customFormat="1" ht="21.75" thickBot="1" thickTop="1">
      <c r="A74" s="443"/>
      <c r="B74" s="382"/>
      <c r="C74" s="380"/>
      <c r="D74" s="307"/>
      <c r="E74" s="308"/>
      <c r="F74" s="323"/>
      <c r="G74" s="322"/>
      <c r="H74" s="330"/>
      <c r="I74" s="335"/>
      <c r="J74" s="320"/>
      <c r="K74" s="324"/>
      <c r="L74" s="312"/>
      <c r="M74" s="312"/>
      <c r="N74" s="312"/>
      <c r="O74" s="318"/>
      <c r="P74" s="312"/>
      <c r="Q74" s="315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60">
        <f t="shared" si="1"/>
        <v>0</v>
      </c>
      <c r="IP74" s="19"/>
      <c r="IQ74" s="19"/>
      <c r="IR74" s="126"/>
      <c r="IS74" s="19"/>
      <c r="IT74" s="19"/>
      <c r="IU74" s="4"/>
      <c r="IV74" s="19"/>
    </row>
    <row r="75" spans="1:256" s="5" customFormat="1" ht="21.75" thickBot="1" thickTop="1">
      <c r="A75" s="443"/>
      <c r="B75" s="382"/>
      <c r="C75" s="380"/>
      <c r="D75" s="307"/>
      <c r="E75" s="308"/>
      <c r="F75" s="323"/>
      <c r="G75" s="322"/>
      <c r="H75" s="311"/>
      <c r="I75" s="312"/>
      <c r="J75" s="313"/>
      <c r="K75" s="317"/>
      <c r="L75" s="312"/>
      <c r="M75" s="312"/>
      <c r="N75" s="312"/>
      <c r="O75" s="318"/>
      <c r="P75" s="312"/>
      <c r="Q75" s="315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60">
        <f t="shared" si="1"/>
        <v>0</v>
      </c>
      <c r="IP75" s="19"/>
      <c r="IQ75" s="19"/>
      <c r="IR75" s="126"/>
      <c r="IS75" s="19"/>
      <c r="IT75" s="19"/>
      <c r="IU75" s="4"/>
      <c r="IV75" s="19"/>
    </row>
    <row r="76" spans="1:256" s="5" customFormat="1" ht="21.75" thickBot="1" thickTop="1">
      <c r="A76" s="443"/>
      <c r="B76" s="382"/>
      <c r="C76" s="380"/>
      <c r="D76" s="307"/>
      <c r="E76" s="308"/>
      <c r="F76" s="309"/>
      <c r="G76" s="310"/>
      <c r="H76" s="311"/>
      <c r="I76" s="312"/>
      <c r="J76" s="313"/>
      <c r="K76" s="314"/>
      <c r="L76" s="312"/>
      <c r="M76" s="312"/>
      <c r="N76" s="312"/>
      <c r="O76" s="318"/>
      <c r="P76" s="312"/>
      <c r="Q76" s="315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60">
        <f t="shared" si="1"/>
        <v>0</v>
      </c>
      <c r="IP76" s="19"/>
      <c r="IQ76" s="19"/>
      <c r="IR76" s="126"/>
      <c r="IS76" s="19"/>
      <c r="IT76" s="19"/>
      <c r="IU76" s="4"/>
      <c r="IV76" s="19"/>
    </row>
    <row r="77" spans="1:256" s="5" customFormat="1" ht="21.75" thickBot="1" thickTop="1">
      <c r="A77" s="443"/>
      <c r="B77" s="379"/>
      <c r="C77" s="380"/>
      <c r="D77" s="307"/>
      <c r="E77" s="308"/>
      <c r="F77" s="309"/>
      <c r="G77" s="322"/>
      <c r="H77" s="325"/>
      <c r="I77" s="312"/>
      <c r="J77" s="313"/>
      <c r="K77" s="329"/>
      <c r="L77" s="312"/>
      <c r="M77" s="312"/>
      <c r="N77" s="312"/>
      <c r="O77" s="318"/>
      <c r="P77" s="312"/>
      <c r="Q77" s="315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60">
        <f t="shared" si="1"/>
        <v>0</v>
      </c>
      <c r="IP77" s="19"/>
      <c r="IQ77" s="19"/>
      <c r="IR77" s="126"/>
      <c r="IS77" s="19"/>
      <c r="IT77" s="19"/>
      <c r="IU77" s="4"/>
      <c r="IV77" s="19"/>
    </row>
    <row r="78" spans="1:256" s="5" customFormat="1" ht="21.75" thickBot="1" thickTop="1">
      <c r="A78" s="443"/>
      <c r="B78" s="379"/>
      <c r="C78" s="380"/>
      <c r="D78" s="307"/>
      <c r="E78" s="308"/>
      <c r="F78" s="309"/>
      <c r="G78" s="310"/>
      <c r="H78" s="311"/>
      <c r="I78" s="312"/>
      <c r="J78" s="320"/>
      <c r="K78" s="321"/>
      <c r="L78" s="312"/>
      <c r="M78" s="312"/>
      <c r="N78" s="312"/>
      <c r="O78" s="318"/>
      <c r="P78" s="312"/>
      <c r="Q78" s="315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60">
        <f t="shared" si="1"/>
        <v>0</v>
      </c>
      <c r="IP78" s="19"/>
      <c r="IQ78" s="19"/>
      <c r="IR78" s="126"/>
      <c r="IS78" s="19"/>
      <c r="IT78" s="19"/>
      <c r="IU78" s="4"/>
      <c r="IV78" s="19"/>
    </row>
    <row r="79" spans="1:256" s="6" customFormat="1" ht="21.75" thickBot="1" thickTop="1">
      <c r="A79" s="443"/>
      <c r="B79" s="379"/>
      <c r="C79" s="380"/>
      <c r="D79" s="307"/>
      <c r="E79" s="308"/>
      <c r="F79" s="309"/>
      <c r="G79" s="310"/>
      <c r="H79" s="325"/>
      <c r="I79" s="312"/>
      <c r="J79" s="320"/>
      <c r="K79" s="324"/>
      <c r="L79" s="312"/>
      <c r="M79" s="312"/>
      <c r="N79" s="312"/>
      <c r="O79" s="318"/>
      <c r="P79" s="312"/>
      <c r="Q79" s="315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60">
        <f t="shared" si="1"/>
        <v>0</v>
      </c>
      <c r="IP79" s="17"/>
      <c r="IQ79" s="17"/>
      <c r="IR79" s="127"/>
      <c r="IS79" s="17"/>
      <c r="IT79" s="17"/>
      <c r="IU79" s="4"/>
      <c r="IV79" s="17"/>
    </row>
    <row r="80" spans="1:256" s="5" customFormat="1" ht="21.75" thickBot="1" thickTop="1">
      <c r="A80" s="443"/>
      <c r="B80" s="382"/>
      <c r="C80" s="380"/>
      <c r="D80" s="307"/>
      <c r="E80" s="308"/>
      <c r="F80" s="323"/>
      <c r="G80" s="322"/>
      <c r="H80" s="330"/>
      <c r="I80" s="312"/>
      <c r="J80" s="313"/>
      <c r="K80" s="317"/>
      <c r="L80" s="312"/>
      <c r="M80" s="312"/>
      <c r="N80" s="312"/>
      <c r="O80" s="318"/>
      <c r="P80" s="312"/>
      <c r="Q80" s="315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60">
        <f t="shared" si="1"/>
        <v>0</v>
      </c>
      <c r="IP80" s="19"/>
      <c r="IQ80" s="19"/>
      <c r="IR80" s="126"/>
      <c r="IS80" s="19"/>
      <c r="IT80" s="19"/>
      <c r="IU80" s="4"/>
      <c r="IV80" s="19"/>
    </row>
    <row r="81" spans="1:256" s="5" customFormat="1" ht="21.75" thickBot="1" thickTop="1">
      <c r="A81" s="443"/>
      <c r="B81" s="382"/>
      <c r="C81" s="380"/>
      <c r="D81" s="307"/>
      <c r="E81" s="308"/>
      <c r="F81" s="323"/>
      <c r="G81" s="322"/>
      <c r="H81" s="311"/>
      <c r="I81" s="312"/>
      <c r="J81" s="313"/>
      <c r="K81" s="317"/>
      <c r="L81" s="312"/>
      <c r="M81" s="312"/>
      <c r="N81" s="312"/>
      <c r="O81" s="318"/>
      <c r="P81" s="312"/>
      <c r="Q81" s="315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60">
        <f t="shared" si="1"/>
        <v>0</v>
      </c>
      <c r="IP81" s="19"/>
      <c r="IQ81" s="19"/>
      <c r="IR81" s="126"/>
      <c r="IS81" s="19"/>
      <c r="IT81" s="19"/>
      <c r="IU81" s="4"/>
      <c r="IV81" s="19"/>
    </row>
    <row r="82" spans="1:256" s="6" customFormat="1" ht="21.75" thickBot="1" thickTop="1">
      <c r="A82" s="443"/>
      <c r="B82" s="379"/>
      <c r="C82" s="380"/>
      <c r="D82" s="307"/>
      <c r="E82" s="308"/>
      <c r="F82" s="309"/>
      <c r="G82" s="310"/>
      <c r="H82" s="311"/>
      <c r="I82" s="312"/>
      <c r="J82" s="313"/>
      <c r="K82" s="317"/>
      <c r="L82" s="312"/>
      <c r="M82" s="312"/>
      <c r="N82" s="312"/>
      <c r="O82" s="318"/>
      <c r="P82" s="312"/>
      <c r="Q82" s="31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60">
        <f t="shared" si="1"/>
        <v>0</v>
      </c>
      <c r="IP82" s="17"/>
      <c r="IQ82" s="17"/>
      <c r="IR82" s="127"/>
      <c r="IS82" s="17"/>
      <c r="IT82" s="17"/>
      <c r="IU82" s="4"/>
      <c r="IV82" s="17"/>
    </row>
    <row r="83" spans="1:256" s="6" customFormat="1" ht="21.75" thickBot="1" thickTop="1">
      <c r="A83" s="443"/>
      <c r="B83" s="382"/>
      <c r="C83" s="380"/>
      <c r="D83" s="307"/>
      <c r="E83" s="308"/>
      <c r="F83" s="323"/>
      <c r="G83" s="322"/>
      <c r="H83" s="311"/>
      <c r="I83" s="312"/>
      <c r="J83" s="320"/>
      <c r="K83" s="324"/>
      <c r="L83" s="312"/>
      <c r="M83" s="312"/>
      <c r="N83" s="312"/>
      <c r="O83" s="318"/>
      <c r="P83" s="312"/>
      <c r="Q83" s="31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60">
        <f t="shared" si="1"/>
        <v>0</v>
      </c>
      <c r="IP83" s="17"/>
      <c r="IQ83" s="17"/>
      <c r="IR83" s="127"/>
      <c r="IS83" s="17"/>
      <c r="IT83" s="17"/>
      <c r="IU83" s="4"/>
      <c r="IV83" s="17"/>
    </row>
    <row r="84" spans="1:256" s="5" customFormat="1" ht="21.75" thickBot="1" thickTop="1">
      <c r="A84" s="443"/>
      <c r="B84" s="382"/>
      <c r="C84" s="380"/>
      <c r="D84" s="307"/>
      <c r="E84" s="308"/>
      <c r="F84" s="323"/>
      <c r="G84" s="322"/>
      <c r="H84" s="311"/>
      <c r="I84" s="312"/>
      <c r="J84" s="313"/>
      <c r="K84" s="317"/>
      <c r="L84" s="312"/>
      <c r="M84" s="312"/>
      <c r="N84" s="312"/>
      <c r="O84" s="318"/>
      <c r="P84" s="312"/>
      <c r="Q84" s="315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60">
        <f t="shared" si="1"/>
        <v>0</v>
      </c>
      <c r="IP84" s="19"/>
      <c r="IQ84" s="19"/>
      <c r="IR84" s="126"/>
      <c r="IS84" s="19"/>
      <c r="IT84" s="19"/>
      <c r="IU84" s="4"/>
      <c r="IV84" s="19"/>
    </row>
    <row r="85" spans="1:256" s="5" customFormat="1" ht="21.75" thickBot="1" thickTop="1">
      <c r="A85" s="443"/>
      <c r="B85" s="379"/>
      <c r="C85" s="380"/>
      <c r="D85" s="307"/>
      <c r="E85" s="308"/>
      <c r="F85" s="309"/>
      <c r="G85" s="310"/>
      <c r="H85" s="336"/>
      <c r="I85" s="312"/>
      <c r="J85" s="320"/>
      <c r="K85" s="321"/>
      <c r="L85" s="312"/>
      <c r="M85" s="312"/>
      <c r="N85" s="312"/>
      <c r="O85" s="318"/>
      <c r="P85" s="312"/>
      <c r="Q85" s="315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60">
        <f t="shared" si="1"/>
        <v>0</v>
      </c>
      <c r="IP85" s="19"/>
      <c r="IQ85" s="19"/>
      <c r="IR85" s="126"/>
      <c r="IS85" s="19"/>
      <c r="IT85" s="19"/>
      <c r="IU85" s="4"/>
      <c r="IV85" s="19"/>
    </row>
    <row r="86" spans="1:256" s="5" customFormat="1" ht="21.75" thickBot="1" thickTop="1">
      <c r="A86" s="443"/>
      <c r="B86" s="379"/>
      <c r="C86" s="380"/>
      <c r="D86" s="307"/>
      <c r="E86" s="308"/>
      <c r="F86" s="309"/>
      <c r="G86" s="310"/>
      <c r="H86" s="330"/>
      <c r="I86" s="312"/>
      <c r="J86" s="328"/>
      <c r="K86" s="334"/>
      <c r="L86" s="312"/>
      <c r="M86" s="312"/>
      <c r="N86" s="312"/>
      <c r="O86" s="318"/>
      <c r="P86" s="312"/>
      <c r="Q86" s="315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60">
        <f t="shared" si="1"/>
        <v>0</v>
      </c>
      <c r="IP86" s="19"/>
      <c r="IQ86" s="19"/>
      <c r="IR86" s="126"/>
      <c r="IS86" s="19"/>
      <c r="IT86" s="19"/>
      <c r="IU86" s="4"/>
      <c r="IV86" s="19"/>
    </row>
    <row r="87" spans="1:256" s="5" customFormat="1" ht="21.75" thickBot="1" thickTop="1">
      <c r="A87" s="443"/>
      <c r="B87" s="379"/>
      <c r="C87" s="380"/>
      <c r="D87" s="307"/>
      <c r="E87" s="308"/>
      <c r="F87" s="309"/>
      <c r="G87" s="310"/>
      <c r="H87" s="311"/>
      <c r="I87" s="312"/>
      <c r="J87" s="313"/>
      <c r="K87" s="314"/>
      <c r="L87" s="312"/>
      <c r="M87" s="312"/>
      <c r="N87" s="312"/>
      <c r="O87" s="318"/>
      <c r="P87" s="312"/>
      <c r="Q87" s="315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60">
        <f t="shared" si="1"/>
        <v>0</v>
      </c>
      <c r="IP87" s="19"/>
      <c r="IQ87" s="19"/>
      <c r="IR87" s="126"/>
      <c r="IS87" s="19"/>
      <c r="IT87" s="19"/>
      <c r="IU87" s="4"/>
      <c r="IV87" s="19"/>
    </row>
    <row r="88" spans="1:255" s="5" customFormat="1" ht="21.75" thickBot="1" thickTop="1">
      <c r="A88" s="443"/>
      <c r="B88" s="379"/>
      <c r="C88" s="380"/>
      <c r="D88" s="307"/>
      <c r="E88" s="308"/>
      <c r="F88" s="309"/>
      <c r="G88" s="322"/>
      <c r="H88" s="325"/>
      <c r="I88" s="312"/>
      <c r="J88" s="313"/>
      <c r="K88" s="314"/>
      <c r="L88" s="312"/>
      <c r="M88" s="312"/>
      <c r="N88" s="312"/>
      <c r="O88" s="318"/>
      <c r="P88" s="312"/>
      <c r="Q88" s="315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60">
        <f t="shared" si="1"/>
        <v>0</v>
      </c>
      <c r="IP88" s="19"/>
      <c r="IQ88" s="19"/>
      <c r="IR88" s="126"/>
      <c r="IS88" s="19"/>
      <c r="IT88" s="19"/>
      <c r="IU88" s="4"/>
    </row>
    <row r="89" spans="1:255" s="5" customFormat="1" ht="21.75" thickBot="1" thickTop="1">
      <c r="A89" s="443"/>
      <c r="B89" s="382"/>
      <c r="C89" s="380"/>
      <c r="D89" s="307"/>
      <c r="E89" s="308"/>
      <c r="F89" s="323"/>
      <c r="G89" s="322"/>
      <c r="H89" s="336"/>
      <c r="I89" s="312"/>
      <c r="J89" s="313"/>
      <c r="K89" s="317"/>
      <c r="L89" s="312"/>
      <c r="M89" s="312"/>
      <c r="N89" s="312"/>
      <c r="O89" s="318"/>
      <c r="P89" s="312"/>
      <c r="Q89" s="315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60">
        <f t="shared" si="1"/>
        <v>0</v>
      </c>
      <c r="IP89" s="19"/>
      <c r="IQ89" s="19"/>
      <c r="IR89" s="126"/>
      <c r="IS89" s="19"/>
      <c r="IT89" s="19"/>
      <c r="IU89" s="4"/>
    </row>
    <row r="90" spans="1:255" s="6" customFormat="1" ht="21.75" thickBot="1" thickTop="1">
      <c r="A90" s="443"/>
      <c r="B90" s="382"/>
      <c r="C90" s="380"/>
      <c r="D90" s="307"/>
      <c r="E90" s="308"/>
      <c r="F90" s="323"/>
      <c r="G90" s="322"/>
      <c r="H90" s="325"/>
      <c r="I90" s="312"/>
      <c r="J90" s="313"/>
      <c r="K90" s="314"/>
      <c r="L90" s="312"/>
      <c r="M90" s="312"/>
      <c r="N90" s="312"/>
      <c r="O90" s="318"/>
      <c r="P90" s="312"/>
      <c r="Q90" s="315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60">
        <f t="shared" si="1"/>
        <v>0</v>
      </c>
      <c r="IP90" s="17"/>
      <c r="IQ90" s="17"/>
      <c r="IR90" s="127"/>
      <c r="IS90" s="17"/>
      <c r="IT90" s="17"/>
      <c r="IU90" s="4"/>
    </row>
    <row r="91" spans="1:255" ht="21.75" thickBot="1" thickTop="1">
      <c r="A91" s="443"/>
      <c r="B91" s="385"/>
      <c r="C91" s="380"/>
      <c r="D91" s="307"/>
      <c r="E91" s="308"/>
      <c r="F91" s="337"/>
      <c r="G91" s="338"/>
      <c r="H91" s="311"/>
      <c r="I91" s="312"/>
      <c r="J91" s="339"/>
      <c r="K91" s="340"/>
      <c r="L91" s="312"/>
      <c r="M91" s="312"/>
      <c r="N91" s="312"/>
      <c r="O91" s="318"/>
      <c r="P91" s="312"/>
      <c r="Q91" s="315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60">
        <f t="shared" si="1"/>
        <v>0</v>
      </c>
      <c r="IP91" s="19"/>
      <c r="IQ91" s="19"/>
      <c r="IU91" s="4"/>
    </row>
    <row r="92" spans="1:255" s="6" customFormat="1" ht="21.75" thickBot="1" thickTop="1">
      <c r="A92" s="443"/>
      <c r="B92" s="382"/>
      <c r="C92" s="380"/>
      <c r="D92" s="307"/>
      <c r="E92" s="308"/>
      <c r="F92" s="309"/>
      <c r="G92" s="322"/>
      <c r="H92" s="311"/>
      <c r="I92" s="312"/>
      <c r="J92" s="313"/>
      <c r="K92" s="317"/>
      <c r="L92" s="312"/>
      <c r="M92" s="312"/>
      <c r="N92" s="312"/>
      <c r="O92" s="318"/>
      <c r="P92" s="312"/>
      <c r="Q92" s="315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60">
        <f t="shared" si="1"/>
        <v>0</v>
      </c>
      <c r="IP92" s="17"/>
      <c r="IQ92" s="17"/>
      <c r="IR92" s="127"/>
      <c r="IS92" s="17"/>
      <c r="IT92" s="17"/>
      <c r="IU92" s="4"/>
    </row>
    <row r="93" spans="1:255" s="6" customFormat="1" ht="21.75" thickBot="1" thickTop="1">
      <c r="A93" s="443"/>
      <c r="B93" s="382"/>
      <c r="C93" s="380"/>
      <c r="D93" s="307"/>
      <c r="E93" s="308"/>
      <c r="F93" s="323"/>
      <c r="G93" s="322"/>
      <c r="H93" s="319"/>
      <c r="I93" s="312"/>
      <c r="J93" s="313"/>
      <c r="K93" s="332"/>
      <c r="L93" s="341"/>
      <c r="M93" s="312"/>
      <c r="N93" s="312"/>
      <c r="O93" s="318"/>
      <c r="P93" s="312"/>
      <c r="Q93" s="315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60">
        <f t="shared" si="1"/>
        <v>0</v>
      </c>
      <c r="IP93" s="17"/>
      <c r="IQ93" s="17"/>
      <c r="IR93" s="127"/>
      <c r="IS93" s="17"/>
      <c r="IT93" s="17"/>
      <c r="IU93" s="4"/>
    </row>
    <row r="94" spans="1:255" s="5" customFormat="1" ht="21.75" thickBot="1" thickTop="1">
      <c r="A94" s="443"/>
      <c r="B94" s="379"/>
      <c r="C94" s="380"/>
      <c r="D94" s="307"/>
      <c r="E94" s="308"/>
      <c r="F94" s="309"/>
      <c r="G94" s="326"/>
      <c r="H94" s="311"/>
      <c r="I94" s="312"/>
      <c r="J94" s="331"/>
      <c r="K94" s="332"/>
      <c r="L94" s="312"/>
      <c r="M94" s="312"/>
      <c r="N94" s="312"/>
      <c r="O94" s="318"/>
      <c r="P94" s="312"/>
      <c r="Q94" s="315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60">
        <f t="shared" si="1"/>
        <v>0</v>
      </c>
      <c r="IP94" s="19"/>
      <c r="IQ94" s="19"/>
      <c r="IR94" s="126"/>
      <c r="IS94" s="19"/>
      <c r="IT94" s="19"/>
      <c r="IU94" s="4"/>
    </row>
    <row r="95" spans="1:255" s="5" customFormat="1" ht="21.75" thickBot="1" thickTop="1">
      <c r="A95" s="443"/>
      <c r="B95" s="379"/>
      <c r="C95" s="380"/>
      <c r="D95" s="307"/>
      <c r="E95" s="308"/>
      <c r="F95" s="309"/>
      <c r="G95" s="310"/>
      <c r="H95" s="311"/>
      <c r="I95" s="312"/>
      <c r="J95" s="313"/>
      <c r="K95" s="317"/>
      <c r="L95" s="312"/>
      <c r="M95" s="312"/>
      <c r="N95" s="312"/>
      <c r="O95" s="318"/>
      <c r="P95" s="312"/>
      <c r="Q95" s="315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60">
        <f t="shared" si="1"/>
        <v>0</v>
      </c>
      <c r="IP95" s="19"/>
      <c r="IQ95" s="19"/>
      <c r="IR95" s="126"/>
      <c r="IS95" s="19"/>
      <c r="IT95" s="19"/>
      <c r="IU95" s="4"/>
    </row>
    <row r="96" spans="1:255" s="5" customFormat="1" ht="21.75" thickBot="1" thickTop="1">
      <c r="A96" s="443"/>
      <c r="B96" s="379"/>
      <c r="C96" s="380"/>
      <c r="D96" s="307"/>
      <c r="E96" s="308"/>
      <c r="F96" s="309"/>
      <c r="G96" s="310"/>
      <c r="H96" s="311"/>
      <c r="I96" s="312"/>
      <c r="J96" s="313"/>
      <c r="K96" s="317"/>
      <c r="L96" s="312"/>
      <c r="M96" s="312"/>
      <c r="N96" s="312"/>
      <c r="O96" s="318"/>
      <c r="P96" s="312"/>
      <c r="Q96" s="315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60">
        <f t="shared" si="1"/>
        <v>0</v>
      </c>
      <c r="IP96" s="19"/>
      <c r="IQ96" s="19"/>
      <c r="IR96" s="126"/>
      <c r="IS96" s="19"/>
      <c r="IT96" s="19"/>
      <c r="IU96" s="4"/>
    </row>
    <row r="97" spans="1:255" s="5" customFormat="1" ht="21.75" thickBot="1" thickTop="1">
      <c r="A97" s="443"/>
      <c r="B97" s="379"/>
      <c r="C97" s="380"/>
      <c r="D97" s="307"/>
      <c r="E97" s="308"/>
      <c r="F97" s="309"/>
      <c r="G97" s="322"/>
      <c r="H97" s="319"/>
      <c r="I97" s="312"/>
      <c r="J97" s="313"/>
      <c r="K97" s="317"/>
      <c r="L97" s="312"/>
      <c r="M97" s="312"/>
      <c r="N97" s="312"/>
      <c r="O97" s="318"/>
      <c r="P97" s="312"/>
      <c r="Q97" s="315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60">
        <f t="shared" si="1"/>
        <v>0</v>
      </c>
      <c r="IP97" s="19"/>
      <c r="IQ97" s="19"/>
      <c r="IR97" s="126"/>
      <c r="IS97" s="19"/>
      <c r="IT97" s="19"/>
      <c r="IU97" s="4"/>
    </row>
    <row r="98" spans="1:255" s="6" customFormat="1" ht="21.75" thickBot="1" thickTop="1">
      <c r="A98" s="443"/>
      <c r="B98" s="379"/>
      <c r="C98" s="380"/>
      <c r="D98" s="307"/>
      <c r="E98" s="308"/>
      <c r="F98" s="309"/>
      <c r="G98" s="322"/>
      <c r="H98" s="319"/>
      <c r="I98" s="312"/>
      <c r="J98" s="313"/>
      <c r="K98" s="317"/>
      <c r="L98" s="312"/>
      <c r="M98" s="312"/>
      <c r="N98" s="312"/>
      <c r="O98" s="318"/>
      <c r="P98" s="312"/>
      <c r="Q98" s="315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60">
        <f t="shared" si="1"/>
        <v>0</v>
      </c>
      <c r="IP98" s="17"/>
      <c r="IQ98" s="17"/>
      <c r="IR98" s="127"/>
      <c r="IS98" s="17"/>
      <c r="IT98" s="17"/>
      <c r="IU98" s="4"/>
    </row>
    <row r="99" spans="1:255" s="6" customFormat="1" ht="21.75" thickBot="1" thickTop="1">
      <c r="A99" s="443"/>
      <c r="B99" s="383"/>
      <c r="C99" s="380"/>
      <c r="D99" s="307"/>
      <c r="E99" s="308"/>
      <c r="F99" s="309"/>
      <c r="G99" s="310"/>
      <c r="H99" s="336"/>
      <c r="I99" s="312"/>
      <c r="J99" s="313"/>
      <c r="K99" s="314"/>
      <c r="L99" s="312"/>
      <c r="M99" s="312"/>
      <c r="N99" s="312"/>
      <c r="O99" s="318"/>
      <c r="P99" s="312"/>
      <c r="Q99" s="315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60">
        <f t="shared" si="1"/>
        <v>0</v>
      </c>
      <c r="IP99" s="17"/>
      <c r="IQ99" s="17"/>
      <c r="IR99" s="127"/>
      <c r="IS99" s="17"/>
      <c r="IT99" s="17"/>
      <c r="IU99" s="4"/>
    </row>
    <row r="100" spans="1:255" s="6" customFormat="1" ht="21.75" thickBot="1" thickTop="1">
      <c r="A100" s="443"/>
      <c r="B100" s="379"/>
      <c r="C100" s="380"/>
      <c r="D100" s="307"/>
      <c r="E100" s="308"/>
      <c r="F100" s="309"/>
      <c r="G100" s="322"/>
      <c r="H100" s="342"/>
      <c r="I100" s="312"/>
      <c r="J100" s="320"/>
      <c r="K100" s="324"/>
      <c r="L100" s="312"/>
      <c r="M100" s="312"/>
      <c r="N100" s="312"/>
      <c r="O100" s="318"/>
      <c r="P100" s="312"/>
      <c r="Q100" s="315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60">
        <f t="shared" si="1"/>
        <v>0</v>
      </c>
      <c r="IP100" s="17"/>
      <c r="IQ100" s="17"/>
      <c r="IR100" s="127"/>
      <c r="IS100" s="17"/>
      <c r="IT100" s="17"/>
      <c r="IU100" s="4"/>
    </row>
    <row r="101" spans="1:255" s="5" customFormat="1" ht="21.75" thickBot="1" thickTop="1">
      <c r="A101" s="443"/>
      <c r="B101" s="379"/>
      <c r="C101" s="380"/>
      <c r="D101" s="307"/>
      <c r="E101" s="308"/>
      <c r="F101" s="309"/>
      <c r="G101" s="310"/>
      <c r="H101" s="336"/>
      <c r="I101" s="312"/>
      <c r="J101" s="320"/>
      <c r="K101" s="324"/>
      <c r="L101" s="312"/>
      <c r="M101" s="312"/>
      <c r="N101" s="312"/>
      <c r="O101" s="318"/>
      <c r="P101" s="312"/>
      <c r="Q101" s="315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60">
        <f t="shared" si="1"/>
        <v>0</v>
      </c>
      <c r="IP101" s="19"/>
      <c r="IQ101" s="19"/>
      <c r="IR101" s="126"/>
      <c r="IS101" s="19"/>
      <c r="IT101" s="19"/>
      <c r="IU101" s="4"/>
    </row>
    <row r="102" spans="1:255" s="5" customFormat="1" ht="21.75" thickBot="1" thickTop="1">
      <c r="A102" s="443"/>
      <c r="B102" s="379"/>
      <c r="C102" s="380"/>
      <c r="D102" s="307"/>
      <c r="E102" s="308"/>
      <c r="F102" s="309"/>
      <c r="G102" s="310"/>
      <c r="H102" s="319"/>
      <c r="I102" s="312"/>
      <c r="J102" s="313"/>
      <c r="K102" s="314"/>
      <c r="L102" s="312"/>
      <c r="M102" s="312"/>
      <c r="N102" s="312"/>
      <c r="O102" s="318"/>
      <c r="P102" s="312"/>
      <c r="Q102" s="315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60">
        <f t="shared" si="1"/>
        <v>0</v>
      </c>
      <c r="IP102" s="19"/>
      <c r="IQ102" s="19"/>
      <c r="IR102" s="126"/>
      <c r="IS102" s="19"/>
      <c r="IT102" s="19"/>
      <c r="IU102" s="4"/>
    </row>
    <row r="103" spans="1:254" s="24" customFormat="1" ht="21.75" thickBot="1" thickTop="1">
      <c r="A103" s="443"/>
      <c r="B103" s="382"/>
      <c r="C103" s="380"/>
      <c r="D103" s="307"/>
      <c r="E103" s="343"/>
      <c r="F103" s="309"/>
      <c r="G103" s="310"/>
      <c r="H103" s="344"/>
      <c r="I103" s="345"/>
      <c r="J103" s="346"/>
      <c r="K103" s="310"/>
      <c r="L103" s="345"/>
      <c r="M103" s="345"/>
      <c r="N103" s="345"/>
      <c r="O103" s="347"/>
      <c r="P103" s="345"/>
      <c r="Q103" s="348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24"/>
      <c r="FB103" s="124"/>
      <c r="FC103" s="124"/>
      <c r="FD103" s="124"/>
      <c r="FE103" s="124"/>
      <c r="FF103" s="124"/>
      <c r="FG103" s="124"/>
      <c r="FH103" s="124"/>
      <c r="FI103" s="124"/>
      <c r="FJ103" s="124"/>
      <c r="FK103" s="124"/>
      <c r="FL103" s="124"/>
      <c r="FM103" s="124"/>
      <c r="FN103" s="124"/>
      <c r="FO103" s="124"/>
      <c r="FP103" s="124"/>
      <c r="FQ103" s="124"/>
      <c r="FR103" s="124"/>
      <c r="FS103" s="124"/>
      <c r="FT103" s="124"/>
      <c r="FU103" s="124"/>
      <c r="FV103" s="124"/>
      <c r="FW103" s="124"/>
      <c r="FX103" s="124"/>
      <c r="FY103" s="124"/>
      <c r="FZ103" s="124"/>
      <c r="GA103" s="124"/>
      <c r="GB103" s="124"/>
      <c r="GC103" s="124"/>
      <c r="GD103" s="124"/>
      <c r="GE103" s="124"/>
      <c r="GF103" s="124"/>
      <c r="GG103" s="124"/>
      <c r="GH103" s="124"/>
      <c r="GI103" s="124"/>
      <c r="GJ103" s="124"/>
      <c r="GK103" s="124"/>
      <c r="GL103" s="124"/>
      <c r="GM103" s="124"/>
      <c r="GN103" s="124"/>
      <c r="GO103" s="124"/>
      <c r="GP103" s="124"/>
      <c r="GQ103" s="124"/>
      <c r="GR103" s="124"/>
      <c r="GS103" s="124"/>
      <c r="GT103" s="124"/>
      <c r="GU103" s="124"/>
      <c r="GV103" s="124"/>
      <c r="GW103" s="124"/>
      <c r="GX103" s="124"/>
      <c r="GY103" s="124"/>
      <c r="GZ103" s="124"/>
      <c r="HA103" s="124"/>
      <c r="HB103" s="124"/>
      <c r="HC103" s="124"/>
      <c r="HD103" s="124"/>
      <c r="HE103" s="124"/>
      <c r="HF103" s="124"/>
      <c r="HG103" s="124"/>
      <c r="HH103" s="124"/>
      <c r="HI103" s="124"/>
      <c r="HJ103" s="124"/>
      <c r="HK103" s="124"/>
      <c r="HL103" s="124"/>
      <c r="HM103" s="124"/>
      <c r="HN103" s="124"/>
      <c r="HO103" s="124"/>
      <c r="HP103" s="124"/>
      <c r="HQ103" s="124"/>
      <c r="HR103" s="124"/>
      <c r="HS103" s="124"/>
      <c r="HT103" s="124"/>
      <c r="HU103" s="124"/>
      <c r="HV103" s="124"/>
      <c r="HW103" s="124"/>
      <c r="HX103" s="124"/>
      <c r="HY103" s="124"/>
      <c r="HZ103" s="124"/>
      <c r="IA103" s="124"/>
      <c r="IB103" s="124"/>
      <c r="IC103" s="124"/>
      <c r="ID103" s="124"/>
      <c r="IE103" s="124"/>
      <c r="IF103" s="124"/>
      <c r="IG103" s="124"/>
      <c r="IH103" s="124"/>
      <c r="II103" s="124"/>
      <c r="IJ103" s="124"/>
      <c r="IK103" s="124"/>
      <c r="IL103" s="124"/>
      <c r="IM103" s="124"/>
      <c r="IN103" s="124"/>
      <c r="IO103" s="160">
        <f t="shared" si="1"/>
        <v>0</v>
      </c>
      <c r="IP103" s="124"/>
      <c r="IQ103" s="124"/>
      <c r="IR103" s="126"/>
      <c r="IS103" s="124"/>
      <c r="IT103" s="124"/>
    </row>
    <row r="104" spans="1:254" s="5" customFormat="1" ht="21.75" thickBot="1" thickTop="1">
      <c r="A104" s="443"/>
      <c r="B104" s="379"/>
      <c r="C104" s="380"/>
      <c r="D104" s="307"/>
      <c r="E104" s="308"/>
      <c r="F104" s="309"/>
      <c r="G104" s="322"/>
      <c r="H104" s="311"/>
      <c r="I104" s="312"/>
      <c r="J104" s="320"/>
      <c r="K104" s="324"/>
      <c r="L104" s="312"/>
      <c r="M104" s="312"/>
      <c r="N104" s="312"/>
      <c r="O104" s="318"/>
      <c r="P104" s="312"/>
      <c r="Q104" s="315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60">
        <f t="shared" si="1"/>
        <v>0</v>
      </c>
      <c r="IP104" s="19"/>
      <c r="IQ104" s="19"/>
      <c r="IR104" s="126"/>
      <c r="IS104" s="19"/>
      <c r="IT104" s="19"/>
    </row>
    <row r="105" spans="1:254" s="6" customFormat="1" ht="21.75" thickBot="1" thickTop="1">
      <c r="A105" s="443"/>
      <c r="B105" s="383"/>
      <c r="C105" s="380"/>
      <c r="D105" s="307"/>
      <c r="E105" s="308"/>
      <c r="F105" s="309"/>
      <c r="G105" s="310"/>
      <c r="H105" s="330"/>
      <c r="I105" s="312"/>
      <c r="J105" s="313"/>
      <c r="K105" s="314"/>
      <c r="L105" s="312"/>
      <c r="M105" s="312"/>
      <c r="N105" s="312"/>
      <c r="O105" s="318"/>
      <c r="P105" s="312"/>
      <c r="Q105" s="315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60">
        <f t="shared" si="1"/>
        <v>0</v>
      </c>
      <c r="IP105" s="17"/>
      <c r="IQ105" s="17"/>
      <c r="IR105" s="127"/>
      <c r="IS105" s="17"/>
      <c r="IT105" s="17"/>
    </row>
    <row r="106" spans="1:254" s="5" customFormat="1" ht="21.75" thickBot="1" thickTop="1">
      <c r="A106" s="443"/>
      <c r="B106" s="382"/>
      <c r="C106" s="380"/>
      <c r="D106" s="307"/>
      <c r="E106" s="308"/>
      <c r="F106" s="323"/>
      <c r="G106" s="322"/>
      <c r="H106" s="311"/>
      <c r="I106" s="312"/>
      <c r="J106" s="320"/>
      <c r="K106" s="324"/>
      <c r="L106" s="312"/>
      <c r="M106" s="312"/>
      <c r="N106" s="312"/>
      <c r="O106" s="318"/>
      <c r="P106" s="312"/>
      <c r="Q106" s="315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60">
        <f t="shared" si="1"/>
        <v>0</v>
      </c>
      <c r="IP106" s="19"/>
      <c r="IQ106" s="19"/>
      <c r="IR106" s="126"/>
      <c r="IS106" s="19"/>
      <c r="IT106" s="19"/>
    </row>
    <row r="107" spans="1:254" s="6" customFormat="1" ht="21.75" thickBot="1" thickTop="1">
      <c r="A107" s="443"/>
      <c r="B107" s="379"/>
      <c r="C107" s="380"/>
      <c r="D107" s="307"/>
      <c r="E107" s="308"/>
      <c r="F107" s="309"/>
      <c r="G107" s="310"/>
      <c r="H107" s="349"/>
      <c r="I107" s="312"/>
      <c r="J107" s="313"/>
      <c r="K107" s="317"/>
      <c r="L107" s="312"/>
      <c r="M107" s="312"/>
      <c r="N107" s="312"/>
      <c r="O107" s="318"/>
      <c r="P107" s="312"/>
      <c r="Q107" s="315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60">
        <f t="shared" si="1"/>
        <v>0</v>
      </c>
      <c r="IP107" s="17"/>
      <c r="IQ107" s="17"/>
      <c r="IR107" s="127"/>
      <c r="IS107" s="17"/>
      <c r="IT107" s="17"/>
    </row>
    <row r="108" spans="1:254" s="5" customFormat="1" ht="21.75" thickBot="1" thickTop="1">
      <c r="A108" s="443"/>
      <c r="B108" s="382"/>
      <c r="C108" s="380"/>
      <c r="D108" s="307"/>
      <c r="E108" s="308"/>
      <c r="F108" s="323"/>
      <c r="G108" s="322"/>
      <c r="H108" s="319"/>
      <c r="I108" s="312"/>
      <c r="J108" s="320"/>
      <c r="K108" s="324"/>
      <c r="L108" s="312"/>
      <c r="M108" s="312"/>
      <c r="N108" s="312"/>
      <c r="O108" s="318"/>
      <c r="P108" s="312"/>
      <c r="Q108" s="315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60">
        <f t="shared" si="1"/>
        <v>0</v>
      </c>
      <c r="IP108" s="19"/>
      <c r="IQ108" s="19"/>
      <c r="IR108" s="126"/>
      <c r="IS108" s="19"/>
      <c r="IT108" s="19"/>
    </row>
    <row r="109" spans="1:254" s="6" customFormat="1" ht="21.75" thickBot="1" thickTop="1">
      <c r="A109" s="443"/>
      <c r="B109" s="382"/>
      <c r="C109" s="380"/>
      <c r="D109" s="307"/>
      <c r="E109" s="308"/>
      <c r="F109" s="323"/>
      <c r="G109" s="322"/>
      <c r="H109" s="311"/>
      <c r="I109" s="312"/>
      <c r="J109" s="313"/>
      <c r="K109" s="317"/>
      <c r="L109" s="312"/>
      <c r="M109" s="312"/>
      <c r="N109" s="312"/>
      <c r="O109" s="318"/>
      <c r="P109" s="312"/>
      <c r="Q109" s="315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60">
        <f t="shared" si="1"/>
        <v>0</v>
      </c>
      <c r="IP109" s="17"/>
      <c r="IQ109" s="17"/>
      <c r="IR109" s="127"/>
      <c r="IS109" s="17"/>
      <c r="IT109" s="17"/>
    </row>
    <row r="110" spans="1:254" s="5" customFormat="1" ht="21.75" thickBot="1" thickTop="1">
      <c r="A110" s="443"/>
      <c r="B110" s="382"/>
      <c r="C110" s="380"/>
      <c r="D110" s="307"/>
      <c r="E110" s="308"/>
      <c r="F110" s="323"/>
      <c r="G110" s="322"/>
      <c r="H110" s="311"/>
      <c r="I110" s="312"/>
      <c r="J110" s="320"/>
      <c r="K110" s="324"/>
      <c r="L110" s="312"/>
      <c r="M110" s="312"/>
      <c r="N110" s="312"/>
      <c r="O110" s="318"/>
      <c r="P110" s="312"/>
      <c r="Q110" s="315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60">
        <f t="shared" si="1"/>
        <v>0</v>
      </c>
      <c r="IP110" s="19"/>
      <c r="IQ110" s="19"/>
      <c r="IR110" s="126"/>
      <c r="IS110" s="19"/>
      <c r="IT110" s="19"/>
    </row>
    <row r="111" spans="1:254" s="5" customFormat="1" ht="21.75" thickBot="1" thickTop="1">
      <c r="A111" s="443"/>
      <c r="B111" s="379"/>
      <c r="C111" s="380"/>
      <c r="D111" s="307"/>
      <c r="E111" s="308"/>
      <c r="F111" s="309"/>
      <c r="G111" s="310"/>
      <c r="H111" s="311"/>
      <c r="I111" s="312"/>
      <c r="J111" s="313"/>
      <c r="K111" s="317"/>
      <c r="L111" s="312"/>
      <c r="M111" s="312"/>
      <c r="N111" s="312"/>
      <c r="O111" s="318"/>
      <c r="P111" s="312"/>
      <c r="Q111" s="315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60">
        <f t="shared" si="1"/>
        <v>0</v>
      </c>
      <c r="IP111" s="19"/>
      <c r="IQ111" s="19"/>
      <c r="IR111" s="126"/>
      <c r="IS111" s="19"/>
      <c r="IT111" s="19"/>
    </row>
    <row r="112" spans="1:254" s="5" customFormat="1" ht="21.75" thickBot="1" thickTop="1">
      <c r="A112" s="443"/>
      <c r="B112" s="379"/>
      <c r="C112" s="380"/>
      <c r="D112" s="307"/>
      <c r="E112" s="308"/>
      <c r="F112" s="309"/>
      <c r="G112" s="322"/>
      <c r="H112" s="325"/>
      <c r="I112" s="312"/>
      <c r="J112" s="313"/>
      <c r="K112" s="314"/>
      <c r="L112" s="312"/>
      <c r="M112" s="312"/>
      <c r="N112" s="312"/>
      <c r="O112" s="318"/>
      <c r="P112" s="312"/>
      <c r="Q112" s="315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60">
        <f t="shared" si="1"/>
        <v>0</v>
      </c>
      <c r="IP112" s="19"/>
      <c r="IQ112" s="19"/>
      <c r="IR112" s="126"/>
      <c r="IS112" s="19"/>
      <c r="IT112" s="19"/>
    </row>
    <row r="113" spans="1:254" s="6" customFormat="1" ht="21.75" thickBot="1" thickTop="1">
      <c r="A113" s="443"/>
      <c r="B113" s="379"/>
      <c r="C113" s="380"/>
      <c r="D113" s="307"/>
      <c r="E113" s="308"/>
      <c r="F113" s="309"/>
      <c r="G113" s="322"/>
      <c r="H113" s="311"/>
      <c r="I113" s="312"/>
      <c r="J113" s="320"/>
      <c r="K113" s="324"/>
      <c r="L113" s="312"/>
      <c r="M113" s="312"/>
      <c r="N113" s="312"/>
      <c r="O113" s="318"/>
      <c r="P113" s="312"/>
      <c r="Q113" s="315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60">
        <f t="shared" si="1"/>
        <v>0</v>
      </c>
      <c r="IP113" s="17"/>
      <c r="IQ113" s="17"/>
      <c r="IR113" s="127"/>
      <c r="IS113" s="17"/>
      <c r="IT113" s="17"/>
    </row>
    <row r="114" spans="1:254" s="6" customFormat="1" ht="21.75" thickBot="1" thickTop="1">
      <c r="A114" s="443"/>
      <c r="B114" s="383"/>
      <c r="C114" s="380"/>
      <c r="D114" s="307"/>
      <c r="E114" s="308"/>
      <c r="F114" s="309"/>
      <c r="G114" s="310"/>
      <c r="H114" s="311"/>
      <c r="I114" s="312"/>
      <c r="J114" s="313"/>
      <c r="K114" s="314"/>
      <c r="L114" s="312"/>
      <c r="M114" s="312"/>
      <c r="N114" s="312"/>
      <c r="O114" s="318"/>
      <c r="P114" s="312"/>
      <c r="Q114" s="315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60">
        <f t="shared" si="1"/>
        <v>0</v>
      </c>
      <c r="IP114" s="17"/>
      <c r="IQ114" s="17"/>
      <c r="IR114" s="127"/>
      <c r="IS114" s="17"/>
      <c r="IT114" s="17"/>
    </row>
    <row r="115" spans="1:254" s="6" customFormat="1" ht="21.75" thickBot="1" thickTop="1">
      <c r="A115" s="443"/>
      <c r="B115" s="382"/>
      <c r="C115" s="380"/>
      <c r="D115" s="307"/>
      <c r="E115" s="308"/>
      <c r="F115" s="323"/>
      <c r="G115" s="322"/>
      <c r="H115" s="311"/>
      <c r="I115" s="312"/>
      <c r="J115" s="320"/>
      <c r="K115" s="321"/>
      <c r="L115" s="312"/>
      <c r="M115" s="312"/>
      <c r="N115" s="312"/>
      <c r="O115" s="318"/>
      <c r="P115" s="312"/>
      <c r="Q115" s="315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60">
        <f t="shared" si="1"/>
        <v>0</v>
      </c>
      <c r="IP115" s="17"/>
      <c r="IQ115" s="17"/>
      <c r="IR115" s="127"/>
      <c r="IS115" s="17"/>
      <c r="IT115" s="17"/>
    </row>
    <row r="116" spans="1:254" s="5" customFormat="1" ht="21.75" thickBot="1" thickTop="1">
      <c r="A116" s="443"/>
      <c r="B116" s="379"/>
      <c r="C116" s="380"/>
      <c r="D116" s="307"/>
      <c r="E116" s="308"/>
      <c r="F116" s="309"/>
      <c r="G116" s="310"/>
      <c r="H116" s="311"/>
      <c r="I116" s="312"/>
      <c r="J116" s="313"/>
      <c r="K116" s="317"/>
      <c r="L116" s="312"/>
      <c r="M116" s="312"/>
      <c r="N116" s="312"/>
      <c r="O116" s="318"/>
      <c r="P116" s="312"/>
      <c r="Q116" s="315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60">
        <f t="shared" si="1"/>
        <v>0</v>
      </c>
      <c r="IP116" s="19"/>
      <c r="IQ116" s="19"/>
      <c r="IR116" s="126"/>
      <c r="IS116" s="19"/>
      <c r="IT116" s="19"/>
    </row>
    <row r="117" spans="1:254" s="6" customFormat="1" ht="21.75" thickBot="1" thickTop="1">
      <c r="A117" s="443"/>
      <c r="B117" s="379"/>
      <c r="C117" s="380"/>
      <c r="D117" s="307"/>
      <c r="E117" s="308"/>
      <c r="F117" s="309"/>
      <c r="G117" s="322"/>
      <c r="H117" s="311"/>
      <c r="I117" s="312"/>
      <c r="J117" s="320"/>
      <c r="K117" s="324"/>
      <c r="L117" s="312"/>
      <c r="M117" s="312"/>
      <c r="N117" s="312"/>
      <c r="O117" s="318"/>
      <c r="P117" s="312"/>
      <c r="Q117" s="315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60">
        <f t="shared" si="1"/>
        <v>0</v>
      </c>
      <c r="IP117" s="17"/>
      <c r="IQ117" s="17"/>
      <c r="IR117" s="127"/>
      <c r="IS117" s="17"/>
      <c r="IT117" s="17"/>
    </row>
    <row r="118" spans="1:254" s="5" customFormat="1" ht="21.75" thickBot="1" thickTop="1">
      <c r="A118" s="443"/>
      <c r="B118" s="382"/>
      <c r="C118" s="380"/>
      <c r="D118" s="307"/>
      <c r="E118" s="308"/>
      <c r="F118" s="323"/>
      <c r="G118" s="322"/>
      <c r="H118" s="330"/>
      <c r="I118" s="312"/>
      <c r="J118" s="313"/>
      <c r="K118" s="317"/>
      <c r="L118" s="312"/>
      <c r="M118" s="312"/>
      <c r="N118" s="312"/>
      <c r="O118" s="318"/>
      <c r="P118" s="312"/>
      <c r="Q118" s="315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60">
        <f t="shared" si="1"/>
        <v>0</v>
      </c>
      <c r="IP118" s="19"/>
      <c r="IQ118" s="19"/>
      <c r="IR118" s="126"/>
      <c r="IS118" s="19"/>
      <c r="IT118" s="19"/>
    </row>
    <row r="119" spans="1:254" s="5" customFormat="1" ht="21.75" thickBot="1" thickTop="1">
      <c r="A119" s="443"/>
      <c r="B119" s="382"/>
      <c r="C119" s="380"/>
      <c r="D119" s="307"/>
      <c r="E119" s="308"/>
      <c r="F119" s="323"/>
      <c r="G119" s="322"/>
      <c r="H119" s="311"/>
      <c r="I119" s="312"/>
      <c r="J119" s="313"/>
      <c r="K119" s="314"/>
      <c r="L119" s="312"/>
      <c r="M119" s="312"/>
      <c r="N119" s="312"/>
      <c r="O119" s="318"/>
      <c r="P119" s="312"/>
      <c r="Q119" s="315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60">
        <f t="shared" si="1"/>
        <v>0</v>
      </c>
      <c r="IP119" s="19"/>
      <c r="IQ119" s="19"/>
      <c r="IR119" s="126"/>
      <c r="IS119" s="19"/>
      <c r="IT119" s="19"/>
    </row>
    <row r="120" spans="1:254" s="6" customFormat="1" ht="21.75" thickBot="1" thickTop="1">
      <c r="A120" s="443"/>
      <c r="B120" s="379"/>
      <c r="C120" s="380"/>
      <c r="D120" s="307"/>
      <c r="E120" s="308"/>
      <c r="F120" s="309"/>
      <c r="G120" s="310"/>
      <c r="H120" s="311"/>
      <c r="I120" s="312"/>
      <c r="J120" s="313"/>
      <c r="K120" s="317"/>
      <c r="L120" s="312"/>
      <c r="M120" s="312"/>
      <c r="N120" s="312"/>
      <c r="O120" s="318"/>
      <c r="P120" s="312"/>
      <c r="Q120" s="315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60">
        <f t="shared" si="1"/>
        <v>0</v>
      </c>
      <c r="IP120" s="17"/>
      <c r="IQ120" s="17"/>
      <c r="IR120" s="127"/>
      <c r="IS120" s="17"/>
      <c r="IT120" s="17"/>
    </row>
    <row r="121" spans="1:254" s="5" customFormat="1" ht="21.75" thickBot="1" thickTop="1">
      <c r="A121" s="443"/>
      <c r="B121" s="379"/>
      <c r="C121" s="380"/>
      <c r="D121" s="307"/>
      <c r="E121" s="308"/>
      <c r="F121" s="309"/>
      <c r="G121" s="322"/>
      <c r="H121" s="311"/>
      <c r="I121" s="312"/>
      <c r="J121" s="320"/>
      <c r="K121" s="324"/>
      <c r="L121" s="312"/>
      <c r="M121" s="312"/>
      <c r="N121" s="312"/>
      <c r="O121" s="318"/>
      <c r="P121" s="312"/>
      <c r="Q121" s="315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60">
        <f t="shared" si="1"/>
        <v>0</v>
      </c>
      <c r="IP121" s="19"/>
      <c r="IQ121" s="19"/>
      <c r="IR121" s="126"/>
      <c r="IS121" s="19"/>
      <c r="IT121" s="19"/>
    </row>
    <row r="122" spans="1:254" s="5" customFormat="1" ht="21.75" thickBot="1" thickTop="1">
      <c r="A122" s="443"/>
      <c r="B122" s="379"/>
      <c r="C122" s="380"/>
      <c r="D122" s="307"/>
      <c r="E122" s="308"/>
      <c r="F122" s="309"/>
      <c r="G122" s="310"/>
      <c r="H122" s="311"/>
      <c r="I122" s="312"/>
      <c r="J122" s="320"/>
      <c r="K122" s="321"/>
      <c r="L122" s="312"/>
      <c r="M122" s="312"/>
      <c r="N122" s="312"/>
      <c r="O122" s="318"/>
      <c r="P122" s="312"/>
      <c r="Q122" s="315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60">
        <f t="shared" si="1"/>
        <v>0</v>
      </c>
      <c r="IP122" s="19"/>
      <c r="IQ122" s="19"/>
      <c r="IR122" s="126"/>
      <c r="IS122" s="19"/>
      <c r="IT122" s="19"/>
    </row>
    <row r="123" spans="1:254" s="6" customFormat="1" ht="21.75" thickBot="1" thickTop="1">
      <c r="A123" s="443"/>
      <c r="B123" s="383"/>
      <c r="C123" s="380"/>
      <c r="D123" s="307"/>
      <c r="E123" s="308"/>
      <c r="F123" s="309"/>
      <c r="G123" s="310"/>
      <c r="H123" s="311"/>
      <c r="I123" s="312"/>
      <c r="J123" s="313"/>
      <c r="K123" s="314"/>
      <c r="L123" s="312"/>
      <c r="M123" s="312"/>
      <c r="N123" s="312"/>
      <c r="O123" s="318"/>
      <c r="P123" s="312"/>
      <c r="Q123" s="315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60">
        <f t="shared" si="1"/>
        <v>0</v>
      </c>
      <c r="IP123" s="17"/>
      <c r="IQ123" s="17"/>
      <c r="IR123" s="127"/>
      <c r="IS123" s="17"/>
      <c r="IT123" s="17"/>
    </row>
    <row r="124" spans="1:251" ht="21.75" thickBot="1" thickTop="1">
      <c r="A124" s="443"/>
      <c r="B124" s="382"/>
      <c r="C124" s="380"/>
      <c r="D124" s="307"/>
      <c r="E124" s="308"/>
      <c r="F124" s="323"/>
      <c r="G124" s="322"/>
      <c r="H124" s="319"/>
      <c r="I124" s="312"/>
      <c r="J124" s="313"/>
      <c r="K124" s="317"/>
      <c r="L124" s="312"/>
      <c r="M124" s="312"/>
      <c r="N124" s="312"/>
      <c r="O124" s="318"/>
      <c r="P124" s="312"/>
      <c r="Q124" s="315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60">
        <f t="shared" si="1"/>
        <v>0</v>
      </c>
      <c r="IP124" s="19"/>
      <c r="IQ124" s="19"/>
    </row>
    <row r="125" spans="1:254" s="5" customFormat="1" ht="21.75" thickBot="1" thickTop="1">
      <c r="A125" s="443"/>
      <c r="B125" s="382"/>
      <c r="C125" s="380"/>
      <c r="D125" s="307"/>
      <c r="E125" s="308"/>
      <c r="F125" s="323"/>
      <c r="G125" s="322"/>
      <c r="H125" s="311"/>
      <c r="I125" s="312"/>
      <c r="J125" s="328"/>
      <c r="K125" s="329"/>
      <c r="L125" s="312"/>
      <c r="M125" s="312"/>
      <c r="N125" s="312"/>
      <c r="O125" s="318"/>
      <c r="P125" s="312"/>
      <c r="Q125" s="315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60">
        <f t="shared" si="1"/>
        <v>0</v>
      </c>
      <c r="IP125" s="19"/>
      <c r="IQ125" s="19"/>
      <c r="IR125" s="126"/>
      <c r="IS125" s="19"/>
      <c r="IT125" s="19"/>
    </row>
    <row r="126" spans="1:254" s="6" customFormat="1" ht="21.75" thickBot="1" thickTop="1">
      <c r="A126" s="443"/>
      <c r="B126" s="379"/>
      <c r="C126" s="380"/>
      <c r="D126" s="307"/>
      <c r="E126" s="308"/>
      <c r="F126" s="309"/>
      <c r="G126" s="310"/>
      <c r="H126" s="325"/>
      <c r="I126" s="312"/>
      <c r="J126" s="320"/>
      <c r="K126" s="321"/>
      <c r="L126" s="312"/>
      <c r="M126" s="312"/>
      <c r="N126" s="312"/>
      <c r="O126" s="318"/>
      <c r="P126" s="312"/>
      <c r="Q126" s="315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60">
        <f t="shared" si="1"/>
        <v>0</v>
      </c>
      <c r="IP126" s="17"/>
      <c r="IQ126" s="17"/>
      <c r="IR126" s="127"/>
      <c r="IS126" s="17"/>
      <c r="IT126" s="17"/>
    </row>
    <row r="127" spans="1:254" s="5" customFormat="1" ht="21.75" thickBot="1" thickTop="1">
      <c r="A127" s="443"/>
      <c r="B127" s="379"/>
      <c r="C127" s="380"/>
      <c r="D127" s="307"/>
      <c r="E127" s="308"/>
      <c r="F127" s="309"/>
      <c r="G127" s="310"/>
      <c r="H127" s="311"/>
      <c r="I127" s="312"/>
      <c r="J127" s="328"/>
      <c r="K127" s="334"/>
      <c r="L127" s="312"/>
      <c r="M127" s="312"/>
      <c r="N127" s="312"/>
      <c r="O127" s="318"/>
      <c r="P127" s="312"/>
      <c r="Q127" s="315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60">
        <f t="shared" si="1"/>
        <v>0</v>
      </c>
      <c r="IP127" s="19"/>
      <c r="IQ127" s="19"/>
      <c r="IR127" s="126"/>
      <c r="IS127" s="19"/>
      <c r="IT127" s="19"/>
    </row>
    <row r="128" spans="1:254" s="5" customFormat="1" ht="21.75" thickBot="1" thickTop="1">
      <c r="A128" s="443"/>
      <c r="B128" s="383"/>
      <c r="C128" s="380"/>
      <c r="D128" s="307"/>
      <c r="E128" s="308"/>
      <c r="F128" s="309"/>
      <c r="G128" s="322"/>
      <c r="H128" s="325"/>
      <c r="I128" s="312"/>
      <c r="J128" s="313"/>
      <c r="K128" s="317"/>
      <c r="L128" s="312"/>
      <c r="M128" s="312"/>
      <c r="N128" s="312"/>
      <c r="O128" s="318"/>
      <c r="P128" s="312"/>
      <c r="Q128" s="315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60">
        <f t="shared" si="1"/>
        <v>0</v>
      </c>
      <c r="IP128" s="19"/>
      <c r="IQ128" s="19"/>
      <c r="IR128" s="126"/>
      <c r="IS128" s="19"/>
      <c r="IT128" s="19"/>
    </row>
    <row r="129" spans="1:254" s="11" customFormat="1" ht="21.75" thickBot="1" thickTop="1">
      <c r="A129" s="443"/>
      <c r="B129" s="382"/>
      <c r="C129" s="380"/>
      <c r="D129" s="307"/>
      <c r="E129" s="333"/>
      <c r="F129" s="323"/>
      <c r="G129" s="322"/>
      <c r="H129" s="325"/>
      <c r="I129" s="312"/>
      <c r="J129" s="328"/>
      <c r="K129" s="329"/>
      <c r="L129" s="312"/>
      <c r="M129" s="312"/>
      <c r="N129" s="345"/>
      <c r="O129" s="318"/>
      <c r="P129" s="312"/>
      <c r="Q129" s="315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60">
        <f t="shared" si="1"/>
        <v>0</v>
      </c>
      <c r="IP129" s="19"/>
      <c r="IQ129" s="19"/>
      <c r="IR129" s="126"/>
      <c r="IS129" s="19"/>
      <c r="IT129" s="19"/>
    </row>
    <row r="130" spans="1:254" s="6" customFormat="1" ht="21.75" thickBot="1" thickTop="1">
      <c r="A130" s="443"/>
      <c r="B130" s="383"/>
      <c r="C130" s="380"/>
      <c r="D130" s="307"/>
      <c r="E130" s="308"/>
      <c r="F130" s="323"/>
      <c r="G130" s="322"/>
      <c r="H130" s="311"/>
      <c r="I130" s="312"/>
      <c r="J130" s="313"/>
      <c r="K130" s="317"/>
      <c r="L130" s="312"/>
      <c r="M130" s="312"/>
      <c r="N130" s="312"/>
      <c r="O130" s="318"/>
      <c r="P130" s="312"/>
      <c r="Q130" s="315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60">
        <f t="shared" si="1"/>
        <v>0</v>
      </c>
      <c r="IP130" s="17"/>
      <c r="IQ130" s="17"/>
      <c r="IR130" s="127"/>
      <c r="IS130" s="17"/>
      <c r="IT130" s="17"/>
    </row>
    <row r="131" spans="1:254" s="6" customFormat="1" ht="21.75" thickBot="1" thickTop="1">
      <c r="A131" s="443"/>
      <c r="B131" s="379"/>
      <c r="C131" s="380"/>
      <c r="D131" s="307"/>
      <c r="E131" s="308"/>
      <c r="F131" s="309"/>
      <c r="G131" s="310"/>
      <c r="H131" s="319"/>
      <c r="I131" s="312"/>
      <c r="J131" s="313"/>
      <c r="K131" s="314"/>
      <c r="L131" s="312"/>
      <c r="M131" s="312"/>
      <c r="N131" s="312"/>
      <c r="O131" s="318"/>
      <c r="P131" s="312"/>
      <c r="Q131" s="315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60">
        <f t="shared" si="1"/>
        <v>0</v>
      </c>
      <c r="IP131" s="17"/>
      <c r="IQ131" s="17"/>
      <c r="IR131" s="127"/>
      <c r="IS131" s="17"/>
      <c r="IT131" s="17"/>
    </row>
    <row r="132" spans="1:254" s="5" customFormat="1" ht="21.75" thickBot="1" thickTop="1">
      <c r="A132" s="443"/>
      <c r="B132" s="379"/>
      <c r="C132" s="380"/>
      <c r="D132" s="307"/>
      <c r="E132" s="308"/>
      <c r="F132" s="309"/>
      <c r="G132" s="310"/>
      <c r="H132" s="319"/>
      <c r="I132" s="312"/>
      <c r="J132" s="320"/>
      <c r="K132" s="324"/>
      <c r="L132" s="312"/>
      <c r="M132" s="312"/>
      <c r="N132" s="312"/>
      <c r="O132" s="318"/>
      <c r="P132" s="312"/>
      <c r="Q132" s="315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60">
        <f aca="true" t="shared" si="2" ref="IO132:IO195">SUM(C134)</f>
        <v>0</v>
      </c>
      <c r="IP132" s="19"/>
      <c r="IQ132" s="19"/>
      <c r="IR132" s="126"/>
      <c r="IS132" s="19"/>
      <c r="IT132" s="19"/>
    </row>
    <row r="133" spans="1:254" s="5" customFormat="1" ht="21.75" thickBot="1" thickTop="1">
      <c r="A133" s="443"/>
      <c r="B133" s="379"/>
      <c r="C133" s="380"/>
      <c r="D133" s="307"/>
      <c r="E133" s="308"/>
      <c r="F133" s="309"/>
      <c r="G133" s="310"/>
      <c r="H133" s="350"/>
      <c r="I133" s="312"/>
      <c r="J133" s="313"/>
      <c r="K133" s="314"/>
      <c r="L133" s="312"/>
      <c r="M133" s="312"/>
      <c r="N133" s="312"/>
      <c r="O133" s="318"/>
      <c r="P133" s="312"/>
      <c r="Q133" s="315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60">
        <f t="shared" si="2"/>
        <v>0</v>
      </c>
      <c r="IP133" s="19"/>
      <c r="IQ133" s="19"/>
      <c r="IR133" s="126"/>
      <c r="IS133" s="19"/>
      <c r="IT133" s="19"/>
    </row>
    <row r="134" spans="1:254" s="5" customFormat="1" ht="21.75" thickBot="1" thickTop="1">
      <c r="A134" s="443"/>
      <c r="B134" s="382"/>
      <c r="C134" s="380"/>
      <c r="D134" s="307"/>
      <c r="E134" s="308"/>
      <c r="F134" s="323"/>
      <c r="G134" s="322"/>
      <c r="H134" s="319"/>
      <c r="I134" s="312"/>
      <c r="J134" s="313"/>
      <c r="K134" s="317"/>
      <c r="L134" s="312"/>
      <c r="M134" s="312"/>
      <c r="N134" s="312"/>
      <c r="O134" s="318"/>
      <c r="P134" s="312"/>
      <c r="Q134" s="315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60">
        <f t="shared" si="2"/>
        <v>0</v>
      </c>
      <c r="IP134" s="19"/>
      <c r="IQ134" s="19"/>
      <c r="IR134" s="126"/>
      <c r="IS134" s="19"/>
      <c r="IT134" s="19"/>
    </row>
    <row r="135" spans="1:254" s="5" customFormat="1" ht="21.75" thickBot="1" thickTop="1">
      <c r="A135" s="443"/>
      <c r="B135" s="379"/>
      <c r="C135" s="380"/>
      <c r="D135" s="307"/>
      <c r="E135" s="308"/>
      <c r="F135" s="309"/>
      <c r="G135" s="310"/>
      <c r="H135" s="319"/>
      <c r="I135" s="312"/>
      <c r="J135" s="313"/>
      <c r="K135" s="314"/>
      <c r="L135" s="312"/>
      <c r="M135" s="312"/>
      <c r="N135" s="312"/>
      <c r="O135" s="318"/>
      <c r="P135" s="312"/>
      <c r="Q135" s="315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60">
        <f t="shared" si="2"/>
        <v>0</v>
      </c>
      <c r="IP135" s="19"/>
      <c r="IQ135" s="19"/>
      <c r="IR135" s="126"/>
      <c r="IS135" s="19"/>
      <c r="IT135" s="19"/>
    </row>
    <row r="136" spans="1:254" s="6" customFormat="1" ht="21.75" thickBot="1" thickTop="1">
      <c r="A136" s="443"/>
      <c r="B136" s="379"/>
      <c r="C136" s="380"/>
      <c r="D136" s="307"/>
      <c r="E136" s="308"/>
      <c r="F136" s="309"/>
      <c r="G136" s="310"/>
      <c r="H136" s="311"/>
      <c r="I136" s="312"/>
      <c r="J136" s="313"/>
      <c r="K136" s="314"/>
      <c r="L136" s="312"/>
      <c r="M136" s="312"/>
      <c r="N136" s="312"/>
      <c r="O136" s="318"/>
      <c r="P136" s="312"/>
      <c r="Q136" s="3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60">
        <f t="shared" si="2"/>
        <v>0</v>
      </c>
      <c r="IP136" s="17"/>
      <c r="IQ136" s="17"/>
      <c r="IR136" s="127"/>
      <c r="IS136" s="17"/>
      <c r="IT136" s="17"/>
    </row>
    <row r="137" spans="1:254" s="5" customFormat="1" ht="21.75" thickBot="1" thickTop="1">
      <c r="A137" s="443"/>
      <c r="B137" s="379"/>
      <c r="C137" s="380"/>
      <c r="D137" s="307"/>
      <c r="E137" s="308"/>
      <c r="F137" s="309"/>
      <c r="G137" s="310"/>
      <c r="H137" s="311"/>
      <c r="I137" s="312"/>
      <c r="J137" s="320"/>
      <c r="K137" s="324"/>
      <c r="L137" s="312"/>
      <c r="M137" s="312"/>
      <c r="N137" s="312"/>
      <c r="O137" s="318"/>
      <c r="P137" s="312"/>
      <c r="Q137" s="315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60">
        <f t="shared" si="2"/>
        <v>0</v>
      </c>
      <c r="IP137" s="19"/>
      <c r="IQ137" s="19"/>
      <c r="IR137" s="126"/>
      <c r="IS137" s="19"/>
      <c r="IT137" s="19"/>
    </row>
    <row r="138" spans="1:254" s="6" customFormat="1" ht="21.75" thickBot="1" thickTop="1">
      <c r="A138" s="443"/>
      <c r="B138" s="379"/>
      <c r="C138" s="380"/>
      <c r="D138" s="307"/>
      <c r="E138" s="308"/>
      <c r="F138" s="309"/>
      <c r="G138" s="310"/>
      <c r="H138" s="311"/>
      <c r="I138" s="312"/>
      <c r="J138" s="313"/>
      <c r="K138" s="314"/>
      <c r="L138" s="312"/>
      <c r="M138" s="312"/>
      <c r="N138" s="312"/>
      <c r="O138" s="318"/>
      <c r="P138" s="312"/>
      <c r="Q138" s="3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60">
        <f t="shared" si="2"/>
        <v>0</v>
      </c>
      <c r="IP138" s="17"/>
      <c r="IQ138" s="17"/>
      <c r="IR138" s="127"/>
      <c r="IS138" s="17"/>
      <c r="IT138" s="17"/>
    </row>
    <row r="139" spans="1:254" s="5" customFormat="1" ht="21.75" thickBot="1" thickTop="1">
      <c r="A139" s="443"/>
      <c r="B139" s="382"/>
      <c r="C139" s="380"/>
      <c r="D139" s="307"/>
      <c r="E139" s="308"/>
      <c r="F139" s="309"/>
      <c r="G139" s="322"/>
      <c r="H139" s="311"/>
      <c r="I139" s="312"/>
      <c r="J139" s="320"/>
      <c r="K139" s="324"/>
      <c r="L139" s="312"/>
      <c r="M139" s="312"/>
      <c r="N139" s="312"/>
      <c r="O139" s="318"/>
      <c r="P139" s="312"/>
      <c r="Q139" s="315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60">
        <f t="shared" si="2"/>
        <v>0</v>
      </c>
      <c r="IP139" s="19"/>
      <c r="IQ139" s="19"/>
      <c r="IR139" s="126"/>
      <c r="IS139" s="19"/>
      <c r="IT139" s="19"/>
    </row>
    <row r="140" spans="1:254" s="5" customFormat="1" ht="21.75" thickBot="1" thickTop="1">
      <c r="A140" s="443"/>
      <c r="B140" s="379"/>
      <c r="C140" s="380"/>
      <c r="D140" s="307"/>
      <c r="E140" s="308"/>
      <c r="F140" s="309"/>
      <c r="G140" s="322"/>
      <c r="H140" s="330"/>
      <c r="I140" s="312"/>
      <c r="J140" s="320"/>
      <c r="K140" s="324"/>
      <c r="L140" s="312"/>
      <c r="M140" s="312"/>
      <c r="N140" s="312"/>
      <c r="O140" s="318"/>
      <c r="P140" s="312"/>
      <c r="Q140" s="315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60">
        <f t="shared" si="2"/>
        <v>0</v>
      </c>
      <c r="IP140" s="19"/>
      <c r="IQ140" s="19"/>
      <c r="IR140" s="126"/>
      <c r="IS140" s="19"/>
      <c r="IT140" s="19"/>
    </row>
    <row r="141" spans="1:254" s="5" customFormat="1" ht="21.75" thickBot="1" thickTop="1">
      <c r="A141" s="443"/>
      <c r="B141" s="379"/>
      <c r="C141" s="380"/>
      <c r="D141" s="307"/>
      <c r="E141" s="308"/>
      <c r="F141" s="309"/>
      <c r="G141" s="326"/>
      <c r="H141" s="311"/>
      <c r="I141" s="312"/>
      <c r="J141" s="313"/>
      <c r="K141" s="317"/>
      <c r="L141" s="312"/>
      <c r="M141" s="312"/>
      <c r="N141" s="312"/>
      <c r="O141" s="318"/>
      <c r="P141" s="312"/>
      <c r="Q141" s="315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60">
        <f t="shared" si="2"/>
        <v>0</v>
      </c>
      <c r="IP141" s="19"/>
      <c r="IQ141" s="19"/>
      <c r="IR141" s="126"/>
      <c r="IS141" s="19"/>
      <c r="IT141" s="19"/>
    </row>
    <row r="142" spans="1:254" s="5" customFormat="1" ht="21.75" thickBot="1" thickTop="1">
      <c r="A142" s="443"/>
      <c r="B142" s="379"/>
      <c r="C142" s="380"/>
      <c r="D142" s="307"/>
      <c r="E142" s="308"/>
      <c r="F142" s="309"/>
      <c r="G142" s="322"/>
      <c r="H142" s="319"/>
      <c r="I142" s="312"/>
      <c r="J142" s="313"/>
      <c r="K142" s="317"/>
      <c r="L142" s="312"/>
      <c r="M142" s="312"/>
      <c r="N142" s="312"/>
      <c r="O142" s="318"/>
      <c r="P142" s="312"/>
      <c r="Q142" s="315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60">
        <f t="shared" si="2"/>
        <v>0</v>
      </c>
      <c r="IP142" s="19"/>
      <c r="IQ142" s="19"/>
      <c r="IR142" s="126"/>
      <c r="IS142" s="19"/>
      <c r="IT142" s="19"/>
    </row>
    <row r="143" spans="1:254" s="6" customFormat="1" ht="21.75" thickBot="1" thickTop="1">
      <c r="A143" s="443"/>
      <c r="B143" s="379"/>
      <c r="C143" s="380"/>
      <c r="D143" s="307"/>
      <c r="E143" s="308"/>
      <c r="F143" s="309"/>
      <c r="G143" s="322"/>
      <c r="H143" s="311"/>
      <c r="I143" s="312"/>
      <c r="J143" s="320"/>
      <c r="K143" s="324"/>
      <c r="L143" s="312"/>
      <c r="M143" s="312"/>
      <c r="N143" s="312"/>
      <c r="O143" s="318"/>
      <c r="P143" s="312"/>
      <c r="Q143" s="315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60">
        <f t="shared" si="2"/>
        <v>0</v>
      </c>
      <c r="IP143" s="17"/>
      <c r="IQ143" s="17"/>
      <c r="IR143" s="127"/>
      <c r="IS143" s="17"/>
      <c r="IT143" s="17"/>
    </row>
    <row r="144" spans="1:254" s="5" customFormat="1" ht="21.75" thickBot="1" thickTop="1">
      <c r="A144" s="443"/>
      <c r="B144" s="379"/>
      <c r="C144" s="380"/>
      <c r="D144" s="307"/>
      <c r="E144" s="308"/>
      <c r="F144" s="309"/>
      <c r="G144" s="322"/>
      <c r="H144" s="311"/>
      <c r="I144" s="312"/>
      <c r="J144" s="313"/>
      <c r="K144" s="317"/>
      <c r="L144" s="312"/>
      <c r="M144" s="312"/>
      <c r="N144" s="312"/>
      <c r="O144" s="318"/>
      <c r="P144" s="312"/>
      <c r="Q144" s="315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60">
        <f t="shared" si="2"/>
        <v>0</v>
      </c>
      <c r="IP144" s="19"/>
      <c r="IQ144" s="19"/>
      <c r="IR144" s="126"/>
      <c r="IS144" s="19"/>
      <c r="IT144" s="19"/>
    </row>
    <row r="145" spans="1:254" s="5" customFormat="1" ht="21.75" thickBot="1" thickTop="1">
      <c r="A145" s="443"/>
      <c r="B145" s="379"/>
      <c r="C145" s="380"/>
      <c r="D145" s="307"/>
      <c r="E145" s="308"/>
      <c r="F145" s="309"/>
      <c r="G145" s="322"/>
      <c r="H145" s="330"/>
      <c r="I145" s="312"/>
      <c r="J145" s="320"/>
      <c r="K145" s="321"/>
      <c r="L145" s="312"/>
      <c r="M145" s="312"/>
      <c r="N145" s="312"/>
      <c r="O145" s="318"/>
      <c r="P145" s="312"/>
      <c r="Q145" s="315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60">
        <f t="shared" si="2"/>
        <v>0</v>
      </c>
      <c r="IP145" s="19"/>
      <c r="IQ145" s="19"/>
      <c r="IR145" s="126"/>
      <c r="IS145" s="19"/>
      <c r="IT145" s="19"/>
    </row>
    <row r="146" spans="1:254" s="5" customFormat="1" ht="21.75" thickBot="1" thickTop="1">
      <c r="A146" s="443"/>
      <c r="B146" s="382"/>
      <c r="C146" s="380"/>
      <c r="D146" s="307"/>
      <c r="E146" s="308"/>
      <c r="F146" s="323"/>
      <c r="G146" s="322"/>
      <c r="H146" s="311"/>
      <c r="I146" s="312"/>
      <c r="J146" s="313"/>
      <c r="K146" s="317"/>
      <c r="L146" s="312"/>
      <c r="M146" s="312"/>
      <c r="N146" s="312"/>
      <c r="O146" s="318"/>
      <c r="P146" s="312"/>
      <c r="Q146" s="315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60">
        <f t="shared" si="2"/>
        <v>0</v>
      </c>
      <c r="IP146" s="19"/>
      <c r="IQ146" s="19"/>
      <c r="IR146" s="126"/>
      <c r="IS146" s="19"/>
      <c r="IT146" s="19"/>
    </row>
    <row r="147" spans="1:254" s="6" customFormat="1" ht="21.75" thickBot="1" thickTop="1">
      <c r="A147" s="443"/>
      <c r="B147" s="382"/>
      <c r="C147" s="380"/>
      <c r="D147" s="307"/>
      <c r="E147" s="308"/>
      <c r="F147" s="323"/>
      <c r="G147" s="322"/>
      <c r="H147" s="311"/>
      <c r="I147" s="312"/>
      <c r="J147" s="320"/>
      <c r="K147" s="324"/>
      <c r="L147" s="312"/>
      <c r="M147" s="312"/>
      <c r="N147" s="312"/>
      <c r="O147" s="318"/>
      <c r="P147" s="312"/>
      <c r="Q147" s="315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60">
        <f t="shared" si="2"/>
        <v>0</v>
      </c>
      <c r="IP147" s="17"/>
      <c r="IQ147" s="17"/>
      <c r="IR147" s="127"/>
      <c r="IS147" s="17"/>
      <c r="IT147" s="17"/>
    </row>
    <row r="148" spans="1:254" s="6" customFormat="1" ht="21.75" thickBot="1" thickTop="1">
      <c r="A148" s="443"/>
      <c r="B148" s="379"/>
      <c r="C148" s="380"/>
      <c r="D148" s="307"/>
      <c r="E148" s="308"/>
      <c r="F148" s="309"/>
      <c r="G148" s="322"/>
      <c r="H148" s="336"/>
      <c r="I148" s="312"/>
      <c r="J148" s="320"/>
      <c r="K148" s="324"/>
      <c r="L148" s="312"/>
      <c r="M148" s="312"/>
      <c r="N148" s="312"/>
      <c r="O148" s="318"/>
      <c r="P148" s="312"/>
      <c r="Q148" s="315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60">
        <f t="shared" si="2"/>
        <v>0</v>
      </c>
      <c r="IP148" s="17"/>
      <c r="IQ148" s="17"/>
      <c r="IR148" s="127"/>
      <c r="IS148" s="17"/>
      <c r="IT148" s="17"/>
    </row>
    <row r="149" spans="1:254" s="5" customFormat="1" ht="21.75" thickBot="1" thickTop="1">
      <c r="A149" s="443"/>
      <c r="B149" s="383"/>
      <c r="C149" s="380"/>
      <c r="D149" s="307"/>
      <c r="E149" s="308"/>
      <c r="F149" s="309"/>
      <c r="G149" s="310"/>
      <c r="H149" s="311"/>
      <c r="I149" s="312"/>
      <c r="J149" s="313"/>
      <c r="K149" s="314"/>
      <c r="L149" s="312"/>
      <c r="M149" s="312"/>
      <c r="N149" s="312"/>
      <c r="O149" s="318"/>
      <c r="P149" s="312"/>
      <c r="Q149" s="315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60">
        <f t="shared" si="2"/>
        <v>0</v>
      </c>
      <c r="IP149" s="19"/>
      <c r="IQ149" s="19"/>
      <c r="IR149" s="126"/>
      <c r="IS149" s="19"/>
      <c r="IT149" s="19"/>
    </row>
    <row r="150" spans="1:254" s="6" customFormat="1" ht="21.75" thickBot="1" thickTop="1">
      <c r="A150" s="443"/>
      <c r="B150" s="382"/>
      <c r="C150" s="380"/>
      <c r="D150" s="307"/>
      <c r="E150" s="308"/>
      <c r="F150" s="323"/>
      <c r="G150" s="322"/>
      <c r="H150" s="311"/>
      <c r="I150" s="312"/>
      <c r="J150" s="320"/>
      <c r="K150" s="321"/>
      <c r="L150" s="312"/>
      <c r="M150" s="312"/>
      <c r="N150" s="312"/>
      <c r="O150" s="318"/>
      <c r="P150" s="312"/>
      <c r="Q150" s="315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60">
        <f t="shared" si="2"/>
        <v>0</v>
      </c>
      <c r="IP150" s="17"/>
      <c r="IQ150" s="17"/>
      <c r="IR150" s="127"/>
      <c r="IS150" s="17"/>
      <c r="IT150" s="17"/>
    </row>
    <row r="151" spans="1:254" s="6" customFormat="1" ht="21.75" thickBot="1" thickTop="1">
      <c r="A151" s="443"/>
      <c r="B151" s="382"/>
      <c r="C151" s="380"/>
      <c r="D151" s="307"/>
      <c r="E151" s="308"/>
      <c r="F151" s="323"/>
      <c r="G151" s="322"/>
      <c r="H151" s="319"/>
      <c r="I151" s="312"/>
      <c r="J151" s="313"/>
      <c r="K151" s="317"/>
      <c r="L151" s="312"/>
      <c r="M151" s="312"/>
      <c r="N151" s="312"/>
      <c r="O151" s="318"/>
      <c r="P151" s="312"/>
      <c r="Q151" s="315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60">
        <f t="shared" si="2"/>
        <v>0</v>
      </c>
      <c r="IP151" s="17"/>
      <c r="IQ151" s="17"/>
      <c r="IR151" s="127"/>
      <c r="IS151" s="17"/>
      <c r="IT151" s="17"/>
    </row>
    <row r="152" spans="1:254" s="6" customFormat="1" ht="21.75" thickBot="1" thickTop="1">
      <c r="A152" s="443"/>
      <c r="B152" s="382"/>
      <c r="C152" s="380"/>
      <c r="D152" s="307"/>
      <c r="E152" s="308"/>
      <c r="F152" s="323"/>
      <c r="G152" s="322"/>
      <c r="H152" s="311"/>
      <c r="I152" s="312"/>
      <c r="J152" s="320"/>
      <c r="K152" s="321"/>
      <c r="L152" s="312"/>
      <c r="M152" s="312"/>
      <c r="N152" s="312"/>
      <c r="O152" s="318"/>
      <c r="P152" s="312"/>
      <c r="Q152" s="315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60">
        <f t="shared" si="2"/>
        <v>0</v>
      </c>
      <c r="IP152" s="17"/>
      <c r="IQ152" s="17"/>
      <c r="IR152" s="127"/>
      <c r="IS152" s="17"/>
      <c r="IT152" s="17"/>
    </row>
    <row r="153" spans="1:254" s="6" customFormat="1" ht="21.75" thickBot="1" thickTop="1">
      <c r="A153" s="443"/>
      <c r="B153" s="382"/>
      <c r="C153" s="380"/>
      <c r="D153" s="307"/>
      <c r="E153" s="308"/>
      <c r="F153" s="323"/>
      <c r="G153" s="326"/>
      <c r="H153" s="311"/>
      <c r="I153" s="312"/>
      <c r="J153" s="313"/>
      <c r="K153" s="317"/>
      <c r="L153" s="312"/>
      <c r="M153" s="312"/>
      <c r="N153" s="312"/>
      <c r="O153" s="318"/>
      <c r="P153" s="312"/>
      <c r="Q153" s="315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60">
        <f t="shared" si="2"/>
        <v>0</v>
      </c>
      <c r="IP153" s="17"/>
      <c r="IQ153" s="17"/>
      <c r="IR153" s="127"/>
      <c r="IS153" s="17"/>
      <c r="IT153" s="17"/>
    </row>
    <row r="154" spans="1:254" s="6" customFormat="1" ht="21.75" thickBot="1" thickTop="1">
      <c r="A154" s="443"/>
      <c r="B154" s="382"/>
      <c r="C154" s="380"/>
      <c r="D154" s="307"/>
      <c r="E154" s="308"/>
      <c r="F154" s="323"/>
      <c r="G154" s="322"/>
      <c r="H154" s="311"/>
      <c r="I154" s="312"/>
      <c r="J154" s="320"/>
      <c r="K154" s="324"/>
      <c r="L154" s="312"/>
      <c r="M154" s="312"/>
      <c r="N154" s="312"/>
      <c r="O154" s="318"/>
      <c r="P154" s="312"/>
      <c r="Q154" s="315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60">
        <f t="shared" si="2"/>
        <v>0</v>
      </c>
      <c r="IP154" s="17"/>
      <c r="IQ154" s="17"/>
      <c r="IR154" s="127"/>
      <c r="IS154" s="17"/>
      <c r="IT154" s="17"/>
    </row>
    <row r="155" spans="1:254" s="6" customFormat="1" ht="21.75" thickBot="1" thickTop="1">
      <c r="A155" s="443"/>
      <c r="B155" s="382"/>
      <c r="C155" s="380"/>
      <c r="D155" s="307"/>
      <c r="E155" s="308"/>
      <c r="F155" s="323"/>
      <c r="G155" s="322"/>
      <c r="H155" s="311"/>
      <c r="I155" s="312"/>
      <c r="J155" s="320"/>
      <c r="K155" s="324"/>
      <c r="L155" s="312"/>
      <c r="M155" s="312"/>
      <c r="N155" s="312"/>
      <c r="O155" s="318"/>
      <c r="P155" s="312"/>
      <c r="Q155" s="315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60">
        <f t="shared" si="2"/>
        <v>0</v>
      </c>
      <c r="IP155" s="17"/>
      <c r="IQ155" s="17"/>
      <c r="IR155" s="127"/>
      <c r="IS155" s="17"/>
      <c r="IT155" s="17"/>
    </row>
    <row r="156" spans="1:254" s="5" customFormat="1" ht="21.75" thickBot="1" thickTop="1">
      <c r="A156" s="443"/>
      <c r="B156" s="379"/>
      <c r="C156" s="380"/>
      <c r="D156" s="307"/>
      <c r="E156" s="308"/>
      <c r="F156" s="309"/>
      <c r="G156" s="310"/>
      <c r="H156" s="325"/>
      <c r="I156" s="312"/>
      <c r="J156" s="328"/>
      <c r="K156" s="334"/>
      <c r="L156" s="312"/>
      <c r="M156" s="312"/>
      <c r="N156" s="312"/>
      <c r="O156" s="318"/>
      <c r="P156" s="312"/>
      <c r="Q156" s="315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60">
        <f t="shared" si="2"/>
        <v>0</v>
      </c>
      <c r="IP156" s="19"/>
      <c r="IQ156" s="19"/>
      <c r="IR156" s="126"/>
      <c r="IS156" s="19"/>
      <c r="IT156" s="19"/>
    </row>
    <row r="157" spans="1:254" s="6" customFormat="1" ht="21.75" thickBot="1" thickTop="1">
      <c r="A157" s="443"/>
      <c r="B157" s="379"/>
      <c r="C157" s="380"/>
      <c r="D157" s="307"/>
      <c r="E157" s="308"/>
      <c r="F157" s="309"/>
      <c r="G157" s="322"/>
      <c r="H157" s="311"/>
      <c r="I157" s="312"/>
      <c r="J157" s="320"/>
      <c r="K157" s="324"/>
      <c r="L157" s="312"/>
      <c r="M157" s="312"/>
      <c r="N157" s="312"/>
      <c r="O157" s="318"/>
      <c r="P157" s="312"/>
      <c r="Q157" s="315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60">
        <f t="shared" si="2"/>
        <v>0</v>
      </c>
      <c r="IP157" s="17"/>
      <c r="IQ157" s="17"/>
      <c r="IR157" s="127"/>
      <c r="IS157" s="17"/>
      <c r="IT157" s="17"/>
    </row>
    <row r="158" spans="1:254" s="5" customFormat="1" ht="21.75" thickBot="1" thickTop="1">
      <c r="A158" s="443"/>
      <c r="B158" s="379"/>
      <c r="C158" s="380"/>
      <c r="D158" s="307"/>
      <c r="E158" s="308"/>
      <c r="F158" s="309"/>
      <c r="G158" s="310"/>
      <c r="H158" s="325"/>
      <c r="I158" s="312"/>
      <c r="J158" s="320"/>
      <c r="K158" s="321"/>
      <c r="L158" s="312"/>
      <c r="M158" s="312"/>
      <c r="N158" s="312"/>
      <c r="O158" s="318"/>
      <c r="P158" s="312"/>
      <c r="Q158" s="315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60">
        <f t="shared" si="2"/>
        <v>0</v>
      </c>
      <c r="IP158" s="19"/>
      <c r="IQ158" s="19"/>
      <c r="IR158" s="126"/>
      <c r="IS158" s="19"/>
      <c r="IT158" s="19"/>
    </row>
    <row r="159" spans="1:254" s="5" customFormat="1" ht="21.75" thickBot="1" thickTop="1">
      <c r="A159" s="443"/>
      <c r="B159" s="379"/>
      <c r="C159" s="380"/>
      <c r="D159" s="307"/>
      <c r="E159" s="308"/>
      <c r="F159" s="309"/>
      <c r="G159" s="310"/>
      <c r="H159" s="325"/>
      <c r="I159" s="312"/>
      <c r="J159" s="313"/>
      <c r="K159" s="317"/>
      <c r="L159" s="312"/>
      <c r="M159" s="312"/>
      <c r="N159" s="312"/>
      <c r="O159" s="318"/>
      <c r="P159" s="312"/>
      <c r="Q159" s="315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60">
        <f t="shared" si="2"/>
        <v>0</v>
      </c>
      <c r="IP159" s="19"/>
      <c r="IQ159" s="19"/>
      <c r="IR159" s="126"/>
      <c r="IS159" s="19"/>
      <c r="IT159" s="19"/>
    </row>
    <row r="160" spans="1:254" s="6" customFormat="1" ht="21.75" thickBot="1" thickTop="1">
      <c r="A160" s="443"/>
      <c r="B160" s="382"/>
      <c r="C160" s="380"/>
      <c r="D160" s="307"/>
      <c r="E160" s="308"/>
      <c r="F160" s="323"/>
      <c r="G160" s="322"/>
      <c r="H160" s="311"/>
      <c r="I160" s="312"/>
      <c r="J160" s="313"/>
      <c r="K160" s="317"/>
      <c r="L160" s="312"/>
      <c r="M160" s="312"/>
      <c r="N160" s="312"/>
      <c r="O160" s="318"/>
      <c r="P160" s="312"/>
      <c r="Q160" s="315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60">
        <f t="shared" si="2"/>
        <v>0</v>
      </c>
      <c r="IP160" s="17"/>
      <c r="IQ160" s="17"/>
      <c r="IR160" s="127"/>
      <c r="IS160" s="17"/>
      <c r="IT160" s="17"/>
    </row>
    <row r="161" spans="1:254" s="5" customFormat="1" ht="21.75" thickBot="1" thickTop="1">
      <c r="A161" s="443"/>
      <c r="B161" s="382"/>
      <c r="C161" s="380"/>
      <c r="D161" s="307"/>
      <c r="E161" s="308"/>
      <c r="F161" s="323"/>
      <c r="G161" s="322"/>
      <c r="H161" s="311"/>
      <c r="I161" s="312"/>
      <c r="J161" s="320"/>
      <c r="K161" s="324"/>
      <c r="L161" s="312"/>
      <c r="M161" s="312"/>
      <c r="N161" s="312"/>
      <c r="O161" s="318"/>
      <c r="P161" s="312"/>
      <c r="Q161" s="315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60">
        <f t="shared" si="2"/>
        <v>0</v>
      </c>
      <c r="IP161" s="19"/>
      <c r="IQ161" s="19"/>
      <c r="IR161" s="126"/>
      <c r="IS161" s="19"/>
      <c r="IT161" s="19"/>
    </row>
    <row r="162" spans="1:254" s="11" customFormat="1" ht="21.75" thickBot="1" thickTop="1">
      <c r="A162" s="443"/>
      <c r="B162" s="382"/>
      <c r="C162" s="380"/>
      <c r="D162" s="307"/>
      <c r="E162" s="333"/>
      <c r="F162" s="323"/>
      <c r="G162" s="322"/>
      <c r="H162" s="325"/>
      <c r="I162" s="312"/>
      <c r="J162" s="320"/>
      <c r="K162" s="324"/>
      <c r="L162" s="312"/>
      <c r="M162" s="312"/>
      <c r="N162" s="351"/>
      <c r="O162" s="318"/>
      <c r="P162" s="312"/>
      <c r="Q162" s="315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60">
        <f t="shared" si="2"/>
        <v>0</v>
      </c>
      <c r="IP162" s="19"/>
      <c r="IQ162" s="19"/>
      <c r="IR162" s="126"/>
      <c r="IS162" s="19"/>
      <c r="IT162" s="19"/>
    </row>
    <row r="163" spans="1:254" s="5" customFormat="1" ht="21.75" thickBot="1" thickTop="1">
      <c r="A163" s="443"/>
      <c r="B163" s="382"/>
      <c r="C163" s="380"/>
      <c r="D163" s="307"/>
      <c r="E163" s="308"/>
      <c r="F163" s="323"/>
      <c r="G163" s="322"/>
      <c r="H163" s="311"/>
      <c r="I163" s="312"/>
      <c r="J163" s="313"/>
      <c r="K163" s="317"/>
      <c r="L163" s="312"/>
      <c r="M163" s="312"/>
      <c r="N163" s="312"/>
      <c r="O163" s="318"/>
      <c r="P163" s="312"/>
      <c r="Q163" s="315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60">
        <f t="shared" si="2"/>
        <v>0</v>
      </c>
      <c r="IP163" s="19"/>
      <c r="IQ163" s="19"/>
      <c r="IR163" s="126"/>
      <c r="IS163" s="19"/>
      <c r="IT163" s="19"/>
    </row>
    <row r="164" spans="1:254" s="6" customFormat="1" ht="21.75" thickBot="1" thickTop="1">
      <c r="A164" s="443"/>
      <c r="B164" s="379"/>
      <c r="C164" s="380"/>
      <c r="D164" s="307"/>
      <c r="E164" s="308"/>
      <c r="F164" s="309"/>
      <c r="G164" s="310"/>
      <c r="H164" s="319"/>
      <c r="I164" s="312"/>
      <c r="J164" s="313"/>
      <c r="K164" s="314"/>
      <c r="L164" s="312"/>
      <c r="M164" s="312"/>
      <c r="N164" s="312"/>
      <c r="O164" s="318"/>
      <c r="P164" s="312"/>
      <c r="Q164" s="315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60">
        <f t="shared" si="2"/>
        <v>0</v>
      </c>
      <c r="IP164" s="17"/>
      <c r="IQ164" s="17"/>
      <c r="IR164" s="127"/>
      <c r="IS164" s="17"/>
      <c r="IT164" s="17"/>
    </row>
    <row r="165" spans="1:254" s="5" customFormat="1" ht="21.75" thickBot="1" thickTop="1">
      <c r="A165" s="443"/>
      <c r="B165" s="379"/>
      <c r="C165" s="380"/>
      <c r="D165" s="307"/>
      <c r="E165" s="308"/>
      <c r="F165" s="309"/>
      <c r="G165" s="322"/>
      <c r="H165" s="311"/>
      <c r="I165" s="312"/>
      <c r="J165" s="313"/>
      <c r="K165" s="317"/>
      <c r="L165" s="312"/>
      <c r="M165" s="312"/>
      <c r="N165" s="312"/>
      <c r="O165" s="318"/>
      <c r="P165" s="312"/>
      <c r="Q165" s="315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60">
        <f t="shared" si="2"/>
        <v>0</v>
      </c>
      <c r="IP165" s="19"/>
      <c r="IQ165" s="19"/>
      <c r="IR165" s="126"/>
      <c r="IS165" s="19"/>
      <c r="IT165" s="19"/>
    </row>
    <row r="166" spans="1:254" s="5" customFormat="1" ht="21.75" thickBot="1" thickTop="1">
      <c r="A166" s="443"/>
      <c r="B166" s="379"/>
      <c r="C166" s="380"/>
      <c r="D166" s="307"/>
      <c r="E166" s="308"/>
      <c r="F166" s="309"/>
      <c r="G166" s="310"/>
      <c r="H166" s="311"/>
      <c r="I166" s="312"/>
      <c r="J166" s="313"/>
      <c r="K166" s="317"/>
      <c r="L166" s="312"/>
      <c r="M166" s="312"/>
      <c r="N166" s="312"/>
      <c r="O166" s="318"/>
      <c r="P166" s="312"/>
      <c r="Q166" s="315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60">
        <f t="shared" si="2"/>
        <v>0</v>
      </c>
      <c r="IP166" s="19"/>
      <c r="IQ166" s="19"/>
      <c r="IR166" s="126"/>
      <c r="IS166" s="19"/>
      <c r="IT166" s="19"/>
    </row>
    <row r="167" spans="1:254" s="6" customFormat="1" ht="21.75" thickBot="1" thickTop="1">
      <c r="A167" s="443"/>
      <c r="B167" s="379"/>
      <c r="C167" s="380"/>
      <c r="D167" s="307"/>
      <c r="E167" s="308"/>
      <c r="F167" s="309"/>
      <c r="G167" s="310"/>
      <c r="H167" s="311"/>
      <c r="I167" s="312"/>
      <c r="J167" s="313"/>
      <c r="K167" s="314"/>
      <c r="L167" s="312"/>
      <c r="M167" s="312"/>
      <c r="N167" s="312"/>
      <c r="O167" s="318"/>
      <c r="P167" s="312"/>
      <c r="Q167" s="315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60">
        <f t="shared" si="2"/>
        <v>0</v>
      </c>
      <c r="IP167" s="17"/>
      <c r="IQ167" s="17"/>
      <c r="IR167" s="127"/>
      <c r="IS167" s="17"/>
      <c r="IT167" s="17"/>
    </row>
    <row r="168" spans="1:254" s="6" customFormat="1" ht="21.75" thickBot="1" thickTop="1">
      <c r="A168" s="443"/>
      <c r="B168" s="379"/>
      <c r="C168" s="380"/>
      <c r="D168" s="307"/>
      <c r="E168" s="308"/>
      <c r="F168" s="309"/>
      <c r="G168" s="310"/>
      <c r="H168" s="311"/>
      <c r="I168" s="312"/>
      <c r="J168" s="313"/>
      <c r="K168" s="314"/>
      <c r="L168" s="312"/>
      <c r="M168" s="312"/>
      <c r="N168" s="312"/>
      <c r="O168" s="318"/>
      <c r="P168" s="312"/>
      <c r="Q168" s="315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60">
        <f t="shared" si="2"/>
        <v>0</v>
      </c>
      <c r="IP168" s="17"/>
      <c r="IQ168" s="17"/>
      <c r="IR168" s="127"/>
      <c r="IS168" s="17"/>
      <c r="IT168" s="17"/>
    </row>
    <row r="169" spans="1:254" s="5" customFormat="1" ht="21.75" thickBot="1" thickTop="1">
      <c r="A169" s="443"/>
      <c r="B169" s="379"/>
      <c r="C169" s="380"/>
      <c r="D169" s="307"/>
      <c r="E169" s="308"/>
      <c r="F169" s="309"/>
      <c r="G169" s="310"/>
      <c r="H169" s="325"/>
      <c r="I169" s="312"/>
      <c r="J169" s="313"/>
      <c r="K169" s="314"/>
      <c r="L169" s="312"/>
      <c r="M169" s="312"/>
      <c r="N169" s="312"/>
      <c r="O169" s="318"/>
      <c r="P169" s="312"/>
      <c r="Q169" s="315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60">
        <f t="shared" si="2"/>
        <v>0</v>
      </c>
      <c r="IP169" s="19"/>
      <c r="IQ169" s="19"/>
      <c r="IR169" s="126"/>
      <c r="IS169" s="19"/>
      <c r="IT169" s="19"/>
    </row>
    <row r="170" spans="1:254" s="6" customFormat="1" ht="21.75" thickBot="1" thickTop="1">
      <c r="A170" s="443"/>
      <c r="B170" s="379"/>
      <c r="C170" s="380"/>
      <c r="D170" s="307"/>
      <c r="E170" s="308"/>
      <c r="F170" s="309"/>
      <c r="G170" s="322"/>
      <c r="H170" s="319"/>
      <c r="I170" s="312"/>
      <c r="J170" s="331"/>
      <c r="K170" s="314"/>
      <c r="L170" s="312"/>
      <c r="M170" s="312"/>
      <c r="N170" s="312"/>
      <c r="O170" s="318"/>
      <c r="P170" s="312"/>
      <c r="Q170" s="315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60">
        <f t="shared" si="2"/>
        <v>0</v>
      </c>
      <c r="IP170" s="17"/>
      <c r="IQ170" s="17"/>
      <c r="IR170" s="127"/>
      <c r="IS170" s="17"/>
      <c r="IT170" s="17"/>
    </row>
    <row r="171" spans="1:254" s="5" customFormat="1" ht="21.75" thickBot="1" thickTop="1">
      <c r="A171" s="443"/>
      <c r="B171" s="383"/>
      <c r="C171" s="380"/>
      <c r="D171" s="307"/>
      <c r="E171" s="308"/>
      <c r="F171" s="309"/>
      <c r="G171" s="310"/>
      <c r="H171" s="309"/>
      <c r="I171" s="312"/>
      <c r="J171" s="313"/>
      <c r="K171" s="317"/>
      <c r="L171" s="312"/>
      <c r="M171" s="312"/>
      <c r="N171" s="312"/>
      <c r="O171" s="318"/>
      <c r="P171" s="312"/>
      <c r="Q171" s="315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60">
        <f t="shared" si="2"/>
        <v>0</v>
      </c>
      <c r="IP171" s="19"/>
      <c r="IQ171" s="19"/>
      <c r="IR171" s="126"/>
      <c r="IS171" s="19"/>
      <c r="IT171" s="19"/>
    </row>
    <row r="172" spans="1:254" s="5" customFormat="1" ht="21.75" thickBot="1" thickTop="1">
      <c r="A172" s="443"/>
      <c r="B172" s="383"/>
      <c r="C172" s="380"/>
      <c r="D172" s="307"/>
      <c r="E172" s="308"/>
      <c r="F172" s="309"/>
      <c r="G172" s="322"/>
      <c r="H172" s="319"/>
      <c r="I172" s="312"/>
      <c r="J172" s="313"/>
      <c r="K172" s="317"/>
      <c r="L172" s="312"/>
      <c r="M172" s="312"/>
      <c r="N172" s="312"/>
      <c r="O172" s="318"/>
      <c r="P172" s="312"/>
      <c r="Q172" s="315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60">
        <f t="shared" si="2"/>
        <v>0</v>
      </c>
      <c r="IP172" s="19"/>
      <c r="IQ172" s="19"/>
      <c r="IR172" s="126"/>
      <c r="IS172" s="19"/>
      <c r="IT172" s="19"/>
    </row>
    <row r="173" spans="1:254" s="5" customFormat="1" ht="21.75" thickBot="1" thickTop="1">
      <c r="A173" s="443"/>
      <c r="B173" s="379"/>
      <c r="C173" s="380"/>
      <c r="D173" s="307"/>
      <c r="E173" s="308"/>
      <c r="F173" s="309"/>
      <c r="G173" s="310"/>
      <c r="H173" s="336"/>
      <c r="I173" s="312"/>
      <c r="J173" s="313"/>
      <c r="K173" s="314"/>
      <c r="L173" s="312"/>
      <c r="M173" s="312"/>
      <c r="N173" s="312"/>
      <c r="O173" s="318"/>
      <c r="P173" s="312"/>
      <c r="Q173" s="315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60">
        <f t="shared" si="2"/>
        <v>0</v>
      </c>
      <c r="IP173" s="19"/>
      <c r="IQ173" s="19"/>
      <c r="IR173" s="126"/>
      <c r="IS173" s="19"/>
      <c r="IT173" s="19"/>
    </row>
    <row r="174" spans="1:254" s="5" customFormat="1" ht="21.75" thickBot="1" thickTop="1">
      <c r="A174" s="443"/>
      <c r="B174" s="383"/>
      <c r="C174" s="380"/>
      <c r="D174" s="307"/>
      <c r="E174" s="308"/>
      <c r="F174" s="309"/>
      <c r="G174" s="322"/>
      <c r="H174" s="319"/>
      <c r="I174" s="312"/>
      <c r="J174" s="313"/>
      <c r="K174" s="317"/>
      <c r="L174" s="312"/>
      <c r="M174" s="312"/>
      <c r="N174" s="312"/>
      <c r="O174" s="318"/>
      <c r="P174" s="312"/>
      <c r="Q174" s="315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60">
        <f t="shared" si="2"/>
        <v>0</v>
      </c>
      <c r="IP174" s="19"/>
      <c r="IQ174" s="19"/>
      <c r="IR174" s="126"/>
      <c r="IS174" s="19"/>
      <c r="IT174" s="19"/>
    </row>
    <row r="175" spans="1:254" s="5" customFormat="1" ht="21.75" thickBot="1" thickTop="1">
      <c r="A175" s="443"/>
      <c r="B175" s="382"/>
      <c r="C175" s="380"/>
      <c r="D175" s="307"/>
      <c r="E175" s="308"/>
      <c r="F175" s="323"/>
      <c r="G175" s="322"/>
      <c r="H175" s="311"/>
      <c r="I175" s="312"/>
      <c r="J175" s="320"/>
      <c r="K175" s="324"/>
      <c r="L175" s="312"/>
      <c r="M175" s="312"/>
      <c r="N175" s="312"/>
      <c r="O175" s="318"/>
      <c r="P175" s="312"/>
      <c r="Q175" s="315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60">
        <f t="shared" si="2"/>
        <v>0</v>
      </c>
      <c r="IP175" s="19"/>
      <c r="IQ175" s="19"/>
      <c r="IR175" s="126"/>
      <c r="IS175" s="19"/>
      <c r="IT175" s="19"/>
    </row>
    <row r="176" spans="1:254" s="5" customFormat="1" ht="21.75" thickBot="1" thickTop="1">
      <c r="A176" s="443"/>
      <c r="B176" s="379"/>
      <c r="C176" s="380"/>
      <c r="D176" s="307"/>
      <c r="E176" s="308"/>
      <c r="F176" s="309"/>
      <c r="G176" s="322"/>
      <c r="H176" s="311"/>
      <c r="I176" s="312"/>
      <c r="J176" s="328"/>
      <c r="K176" s="334"/>
      <c r="L176" s="312"/>
      <c r="M176" s="312"/>
      <c r="N176" s="312"/>
      <c r="O176" s="318"/>
      <c r="P176" s="312"/>
      <c r="Q176" s="315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60">
        <f t="shared" si="2"/>
        <v>0</v>
      </c>
      <c r="IP176" s="19"/>
      <c r="IQ176" s="19"/>
      <c r="IR176" s="126"/>
      <c r="IS176" s="19"/>
      <c r="IT176" s="19"/>
    </row>
    <row r="177" spans="1:254" s="5" customFormat="1" ht="21.75" thickBot="1" thickTop="1">
      <c r="A177" s="443"/>
      <c r="B177" s="383"/>
      <c r="C177" s="380"/>
      <c r="D177" s="307"/>
      <c r="E177" s="308"/>
      <c r="F177" s="309"/>
      <c r="G177" s="310"/>
      <c r="H177" s="311"/>
      <c r="I177" s="312"/>
      <c r="J177" s="313"/>
      <c r="K177" s="314"/>
      <c r="L177" s="312"/>
      <c r="M177" s="312"/>
      <c r="N177" s="312"/>
      <c r="O177" s="318"/>
      <c r="P177" s="312"/>
      <c r="Q177" s="315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60">
        <f t="shared" si="2"/>
        <v>0</v>
      </c>
      <c r="IP177" s="19"/>
      <c r="IQ177" s="19"/>
      <c r="IR177" s="126"/>
      <c r="IS177" s="19"/>
      <c r="IT177" s="19"/>
    </row>
    <row r="178" spans="1:254" s="5" customFormat="1" ht="21.75" thickBot="1" thickTop="1">
      <c r="A178" s="443"/>
      <c r="B178" s="383"/>
      <c r="C178" s="380"/>
      <c r="D178" s="307"/>
      <c r="E178" s="308"/>
      <c r="F178" s="309"/>
      <c r="G178" s="322"/>
      <c r="H178" s="311"/>
      <c r="I178" s="312"/>
      <c r="J178" s="313"/>
      <c r="K178" s="317"/>
      <c r="L178" s="312"/>
      <c r="M178" s="312"/>
      <c r="N178" s="312"/>
      <c r="O178" s="318"/>
      <c r="P178" s="312"/>
      <c r="Q178" s="315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60">
        <f t="shared" si="2"/>
        <v>0</v>
      </c>
      <c r="IP178" s="19"/>
      <c r="IQ178" s="19"/>
      <c r="IR178" s="126"/>
      <c r="IS178" s="19"/>
      <c r="IT178" s="19"/>
    </row>
    <row r="179" spans="1:254" s="5" customFormat="1" ht="21.75" thickBot="1" thickTop="1">
      <c r="A179" s="443"/>
      <c r="B179" s="382"/>
      <c r="C179" s="380"/>
      <c r="D179" s="307"/>
      <c r="E179" s="308"/>
      <c r="F179" s="323"/>
      <c r="G179" s="322"/>
      <c r="H179" s="319"/>
      <c r="I179" s="312"/>
      <c r="J179" s="313"/>
      <c r="K179" s="317"/>
      <c r="L179" s="312"/>
      <c r="M179" s="312"/>
      <c r="N179" s="312"/>
      <c r="O179" s="318"/>
      <c r="P179" s="312"/>
      <c r="Q179" s="315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60">
        <f t="shared" si="2"/>
        <v>0</v>
      </c>
      <c r="IP179" s="19"/>
      <c r="IQ179" s="19"/>
      <c r="IR179" s="126"/>
      <c r="IS179" s="19"/>
      <c r="IT179" s="19"/>
    </row>
    <row r="180" spans="1:254" s="5" customFormat="1" ht="21.75" thickBot="1" thickTop="1">
      <c r="A180" s="443"/>
      <c r="B180" s="381"/>
      <c r="C180" s="380"/>
      <c r="D180" s="307"/>
      <c r="E180" s="308"/>
      <c r="F180" s="323"/>
      <c r="G180" s="322"/>
      <c r="H180" s="327"/>
      <c r="I180" s="312"/>
      <c r="J180" s="313"/>
      <c r="K180" s="317"/>
      <c r="L180" s="312"/>
      <c r="M180" s="312"/>
      <c r="N180" s="312"/>
      <c r="O180" s="318"/>
      <c r="P180" s="312"/>
      <c r="Q180" s="315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60">
        <f t="shared" si="2"/>
        <v>0</v>
      </c>
      <c r="IP180" s="19"/>
      <c r="IQ180" s="19"/>
      <c r="IR180" s="126"/>
      <c r="IS180" s="19"/>
      <c r="IT180" s="19"/>
    </row>
    <row r="181" spans="1:254" s="5" customFormat="1" ht="21.75" thickBot="1" thickTop="1">
      <c r="A181" s="443"/>
      <c r="B181" s="382"/>
      <c r="C181" s="380"/>
      <c r="D181" s="307"/>
      <c r="E181" s="308"/>
      <c r="F181" s="323"/>
      <c r="G181" s="322"/>
      <c r="H181" s="311"/>
      <c r="I181" s="312"/>
      <c r="J181" s="313"/>
      <c r="K181" s="317"/>
      <c r="L181" s="312"/>
      <c r="M181" s="312"/>
      <c r="N181" s="312"/>
      <c r="O181" s="318"/>
      <c r="P181" s="312"/>
      <c r="Q181" s="315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60">
        <f t="shared" si="2"/>
        <v>0</v>
      </c>
      <c r="IP181" s="19"/>
      <c r="IQ181" s="19"/>
      <c r="IR181" s="126"/>
      <c r="IS181" s="19"/>
      <c r="IT181" s="19"/>
    </row>
    <row r="182" spans="1:254" s="10" customFormat="1" ht="21.75" thickBot="1" thickTop="1">
      <c r="A182" s="443"/>
      <c r="B182" s="386"/>
      <c r="C182" s="387"/>
      <c r="D182" s="352"/>
      <c r="E182" s="353"/>
      <c r="F182" s="354"/>
      <c r="G182" s="355"/>
      <c r="H182" s="356"/>
      <c r="I182" s="357"/>
      <c r="J182" s="358"/>
      <c r="K182" s="359"/>
      <c r="L182" s="357"/>
      <c r="M182" s="357"/>
      <c r="N182" s="357"/>
      <c r="O182" s="360"/>
      <c r="P182" s="357"/>
      <c r="Q182" s="315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60">
        <f t="shared" si="2"/>
        <v>0</v>
      </c>
      <c r="IP182" s="19"/>
      <c r="IQ182" s="19"/>
      <c r="IR182" s="126"/>
      <c r="IS182" s="19"/>
      <c r="IT182" s="19"/>
    </row>
    <row r="183" spans="1:254" s="5" customFormat="1" ht="21.75" thickBot="1" thickTop="1">
      <c r="A183" s="443"/>
      <c r="B183" s="379"/>
      <c r="C183" s="380"/>
      <c r="D183" s="307"/>
      <c r="E183" s="308"/>
      <c r="F183" s="309"/>
      <c r="G183" s="310"/>
      <c r="H183" s="325"/>
      <c r="I183" s="312"/>
      <c r="J183" s="328"/>
      <c r="K183" s="334"/>
      <c r="L183" s="312"/>
      <c r="M183" s="312"/>
      <c r="N183" s="312"/>
      <c r="O183" s="318"/>
      <c r="P183" s="312"/>
      <c r="Q183" s="315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60">
        <f t="shared" si="2"/>
        <v>0</v>
      </c>
      <c r="IP183" s="19"/>
      <c r="IQ183" s="19"/>
      <c r="IR183" s="126"/>
      <c r="IS183" s="19"/>
      <c r="IT183" s="19"/>
    </row>
    <row r="184" spans="1:254" s="5" customFormat="1" ht="21.75" thickBot="1" thickTop="1">
      <c r="A184" s="443"/>
      <c r="B184" s="382"/>
      <c r="C184" s="380"/>
      <c r="D184" s="307"/>
      <c r="E184" s="308"/>
      <c r="F184" s="323"/>
      <c r="G184" s="322"/>
      <c r="H184" s="325"/>
      <c r="I184" s="312"/>
      <c r="J184" s="313"/>
      <c r="K184" s="317"/>
      <c r="L184" s="312"/>
      <c r="M184" s="312"/>
      <c r="N184" s="312"/>
      <c r="O184" s="318"/>
      <c r="P184" s="312"/>
      <c r="Q184" s="315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60">
        <f t="shared" si="2"/>
        <v>0</v>
      </c>
      <c r="IP184" s="19"/>
      <c r="IQ184" s="19"/>
      <c r="IR184" s="126"/>
      <c r="IS184" s="19"/>
      <c r="IT184" s="19"/>
    </row>
    <row r="185" spans="1:254" s="5" customFormat="1" ht="21.75" thickBot="1" thickTop="1">
      <c r="A185" s="443"/>
      <c r="B185" s="379"/>
      <c r="C185" s="380"/>
      <c r="D185" s="307"/>
      <c r="E185" s="308"/>
      <c r="F185" s="309"/>
      <c r="G185" s="322"/>
      <c r="H185" s="311"/>
      <c r="I185" s="312"/>
      <c r="J185" s="320"/>
      <c r="K185" s="324"/>
      <c r="L185" s="312"/>
      <c r="M185" s="312"/>
      <c r="N185" s="312"/>
      <c r="O185" s="318"/>
      <c r="P185" s="312"/>
      <c r="Q185" s="315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60">
        <f t="shared" si="2"/>
        <v>0</v>
      </c>
      <c r="IP185" s="19"/>
      <c r="IQ185" s="19"/>
      <c r="IR185" s="126"/>
      <c r="IS185" s="19"/>
      <c r="IT185" s="19"/>
    </row>
    <row r="186" spans="1:254" s="5" customFormat="1" ht="21.75" thickBot="1" thickTop="1">
      <c r="A186" s="443"/>
      <c r="B186" s="382"/>
      <c r="C186" s="380"/>
      <c r="D186" s="307"/>
      <c r="E186" s="308"/>
      <c r="F186" s="323"/>
      <c r="G186" s="322"/>
      <c r="H186" s="311"/>
      <c r="I186" s="312"/>
      <c r="J186" s="313"/>
      <c r="K186" s="317"/>
      <c r="L186" s="312"/>
      <c r="M186" s="312"/>
      <c r="N186" s="312"/>
      <c r="O186" s="318"/>
      <c r="P186" s="312"/>
      <c r="Q186" s="315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60">
        <f t="shared" si="2"/>
        <v>0</v>
      </c>
      <c r="IP186" s="19"/>
      <c r="IQ186" s="19"/>
      <c r="IR186" s="126"/>
      <c r="IS186" s="19"/>
      <c r="IT186" s="19"/>
    </row>
    <row r="187" spans="1:254" s="5" customFormat="1" ht="21.75" thickBot="1" thickTop="1">
      <c r="A187" s="443"/>
      <c r="B187" s="379"/>
      <c r="C187" s="380"/>
      <c r="D187" s="307"/>
      <c r="E187" s="308"/>
      <c r="F187" s="309"/>
      <c r="G187" s="322"/>
      <c r="H187" s="330"/>
      <c r="I187" s="335"/>
      <c r="J187" s="320"/>
      <c r="K187" s="324"/>
      <c r="L187" s="312"/>
      <c r="M187" s="312"/>
      <c r="N187" s="312"/>
      <c r="O187" s="318"/>
      <c r="P187" s="312"/>
      <c r="Q187" s="315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60">
        <f t="shared" si="2"/>
        <v>0</v>
      </c>
      <c r="IP187" s="19"/>
      <c r="IQ187" s="19"/>
      <c r="IR187" s="126"/>
      <c r="IS187" s="19"/>
      <c r="IT187" s="19"/>
    </row>
    <row r="188" spans="1:254" s="5" customFormat="1" ht="21.75" thickBot="1" thickTop="1">
      <c r="A188" s="443"/>
      <c r="B188" s="379"/>
      <c r="C188" s="380"/>
      <c r="D188" s="307"/>
      <c r="E188" s="308"/>
      <c r="F188" s="309"/>
      <c r="G188" s="322"/>
      <c r="H188" s="311"/>
      <c r="I188" s="312"/>
      <c r="J188" s="331"/>
      <c r="K188" s="314"/>
      <c r="L188" s="312"/>
      <c r="M188" s="312"/>
      <c r="N188" s="312"/>
      <c r="O188" s="318"/>
      <c r="P188" s="312"/>
      <c r="Q188" s="315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60">
        <f t="shared" si="2"/>
        <v>0</v>
      </c>
      <c r="IP188" s="19"/>
      <c r="IQ188" s="19"/>
      <c r="IR188" s="126"/>
      <c r="IS188" s="19"/>
      <c r="IT188" s="19"/>
    </row>
    <row r="189" spans="1:254" s="11" customFormat="1" ht="21.75" thickBot="1" thickTop="1">
      <c r="A189" s="443"/>
      <c r="B189" s="379"/>
      <c r="C189" s="380"/>
      <c r="D189" s="307"/>
      <c r="E189" s="333"/>
      <c r="F189" s="309"/>
      <c r="G189" s="322"/>
      <c r="H189" s="311"/>
      <c r="I189" s="312"/>
      <c r="J189" s="313"/>
      <c r="K189" s="317"/>
      <c r="L189" s="312"/>
      <c r="M189" s="312"/>
      <c r="N189" s="312"/>
      <c r="O189" s="318"/>
      <c r="P189" s="312"/>
      <c r="Q189" s="315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60">
        <f t="shared" si="2"/>
        <v>0</v>
      </c>
      <c r="IP189" s="19"/>
      <c r="IQ189" s="19"/>
      <c r="IR189" s="126"/>
      <c r="IS189" s="19"/>
      <c r="IT189" s="19"/>
    </row>
    <row r="190" spans="1:251" ht="21.75" thickBot="1" thickTop="1">
      <c r="A190" s="443"/>
      <c r="B190" s="379"/>
      <c r="C190" s="380"/>
      <c r="D190" s="307"/>
      <c r="E190" s="308"/>
      <c r="F190" s="309"/>
      <c r="G190" s="322"/>
      <c r="H190" s="311"/>
      <c r="I190" s="312"/>
      <c r="J190" s="313"/>
      <c r="K190" s="317"/>
      <c r="L190" s="312"/>
      <c r="M190" s="312"/>
      <c r="N190" s="312"/>
      <c r="O190" s="318"/>
      <c r="P190" s="312"/>
      <c r="Q190" s="315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60">
        <f t="shared" si="2"/>
        <v>0</v>
      </c>
      <c r="IP190" s="19"/>
      <c r="IQ190" s="19"/>
    </row>
    <row r="191" spans="1:251" ht="21.75" thickBot="1" thickTop="1">
      <c r="A191" s="443"/>
      <c r="B191" s="382"/>
      <c r="C191" s="380"/>
      <c r="D191" s="307"/>
      <c r="E191" s="308"/>
      <c r="F191" s="323"/>
      <c r="G191" s="322"/>
      <c r="H191" s="311"/>
      <c r="I191" s="312"/>
      <c r="J191" s="328"/>
      <c r="K191" s="334"/>
      <c r="L191" s="312"/>
      <c r="M191" s="312"/>
      <c r="N191" s="312"/>
      <c r="O191" s="318"/>
      <c r="P191" s="312"/>
      <c r="Q191" s="315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60">
        <f t="shared" si="2"/>
        <v>0</v>
      </c>
      <c r="IP191" s="19"/>
      <c r="IQ191" s="19"/>
    </row>
    <row r="192" spans="1:254" s="5" customFormat="1" ht="21.75" thickBot="1" thickTop="1">
      <c r="A192" s="443"/>
      <c r="B192" s="382"/>
      <c r="C192" s="380"/>
      <c r="D192" s="307"/>
      <c r="E192" s="308"/>
      <c r="F192" s="323"/>
      <c r="G192" s="322"/>
      <c r="H192" s="311"/>
      <c r="I192" s="312"/>
      <c r="J192" s="313"/>
      <c r="K192" s="317"/>
      <c r="L192" s="312"/>
      <c r="M192" s="312"/>
      <c r="N192" s="312"/>
      <c r="O192" s="318"/>
      <c r="P192" s="312"/>
      <c r="Q192" s="315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60">
        <f t="shared" si="2"/>
        <v>0</v>
      </c>
      <c r="IP192" s="19"/>
      <c r="IQ192" s="19"/>
      <c r="IR192" s="126"/>
      <c r="IS192" s="19"/>
      <c r="IT192" s="19"/>
    </row>
    <row r="193" spans="1:254" s="5" customFormat="1" ht="21.75" thickBot="1" thickTop="1">
      <c r="A193" s="443"/>
      <c r="B193" s="382"/>
      <c r="C193" s="380"/>
      <c r="D193" s="307"/>
      <c r="E193" s="308"/>
      <c r="F193" s="323"/>
      <c r="G193" s="322"/>
      <c r="H193" s="319"/>
      <c r="I193" s="312"/>
      <c r="J193" s="313"/>
      <c r="K193" s="317"/>
      <c r="L193" s="312"/>
      <c r="M193" s="312"/>
      <c r="N193" s="312"/>
      <c r="O193" s="318"/>
      <c r="P193" s="312"/>
      <c r="Q193" s="315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60">
        <f t="shared" si="2"/>
        <v>0</v>
      </c>
      <c r="IP193" s="19"/>
      <c r="IQ193" s="19"/>
      <c r="IR193" s="126"/>
      <c r="IS193" s="19"/>
      <c r="IT193" s="19"/>
    </row>
    <row r="194" spans="1:254" s="5" customFormat="1" ht="21.75" thickBot="1" thickTop="1">
      <c r="A194" s="443"/>
      <c r="B194" s="383"/>
      <c r="C194" s="380"/>
      <c r="D194" s="307"/>
      <c r="E194" s="308"/>
      <c r="F194" s="309"/>
      <c r="G194" s="310"/>
      <c r="H194" s="311"/>
      <c r="I194" s="312"/>
      <c r="J194" s="313"/>
      <c r="K194" s="317"/>
      <c r="L194" s="312"/>
      <c r="M194" s="312"/>
      <c r="N194" s="312"/>
      <c r="O194" s="318"/>
      <c r="P194" s="312"/>
      <c r="Q194" s="315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60">
        <f t="shared" si="2"/>
        <v>0</v>
      </c>
      <c r="IP194" s="19"/>
      <c r="IQ194" s="19"/>
      <c r="IR194" s="126"/>
      <c r="IS194" s="19"/>
      <c r="IT194" s="19"/>
    </row>
    <row r="195" spans="1:254" s="5" customFormat="1" ht="21.75" thickBot="1" thickTop="1">
      <c r="A195" s="443"/>
      <c r="B195" s="379"/>
      <c r="C195" s="380"/>
      <c r="D195" s="307"/>
      <c r="E195" s="308"/>
      <c r="F195" s="323"/>
      <c r="G195" s="322"/>
      <c r="H195" s="336"/>
      <c r="I195" s="312"/>
      <c r="J195" s="313"/>
      <c r="K195" s="317"/>
      <c r="L195" s="312"/>
      <c r="M195" s="312"/>
      <c r="N195" s="312"/>
      <c r="O195" s="318"/>
      <c r="P195" s="312"/>
      <c r="Q195" s="315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60">
        <f t="shared" si="2"/>
        <v>0</v>
      </c>
      <c r="IP195" s="19"/>
      <c r="IQ195" s="19"/>
      <c r="IR195" s="126"/>
      <c r="IS195" s="19"/>
      <c r="IT195" s="19"/>
    </row>
    <row r="196" spans="1:254" s="5" customFormat="1" ht="21.75" thickBot="1" thickTop="1">
      <c r="A196" s="443"/>
      <c r="B196" s="379"/>
      <c r="C196" s="380"/>
      <c r="D196" s="307"/>
      <c r="E196" s="308"/>
      <c r="F196" s="309"/>
      <c r="G196" s="322"/>
      <c r="H196" s="311"/>
      <c r="I196" s="312"/>
      <c r="J196" s="320"/>
      <c r="K196" s="324"/>
      <c r="L196" s="312"/>
      <c r="M196" s="312"/>
      <c r="N196" s="312"/>
      <c r="O196" s="318"/>
      <c r="P196" s="312"/>
      <c r="Q196" s="315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60">
        <f aca="true" t="shared" si="3" ref="IO196:IO212">SUM(C198)</f>
        <v>0</v>
      </c>
      <c r="IP196" s="19"/>
      <c r="IQ196" s="19"/>
      <c r="IR196" s="126"/>
      <c r="IS196" s="19"/>
      <c r="IT196" s="19"/>
    </row>
    <row r="197" spans="1:254" s="5" customFormat="1" ht="21.75" thickBot="1" thickTop="1">
      <c r="A197" s="443"/>
      <c r="B197" s="379"/>
      <c r="C197" s="380"/>
      <c r="D197" s="307"/>
      <c r="E197" s="308"/>
      <c r="F197" s="309"/>
      <c r="G197" s="322"/>
      <c r="H197" s="319"/>
      <c r="I197" s="312"/>
      <c r="J197" s="313"/>
      <c r="K197" s="317"/>
      <c r="L197" s="312"/>
      <c r="M197" s="312"/>
      <c r="N197" s="312"/>
      <c r="O197" s="318"/>
      <c r="P197" s="312"/>
      <c r="Q197" s="315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60">
        <f t="shared" si="3"/>
        <v>0</v>
      </c>
      <c r="IP197" s="19"/>
      <c r="IQ197" s="19"/>
      <c r="IR197" s="126"/>
      <c r="IS197" s="19"/>
      <c r="IT197" s="19"/>
    </row>
    <row r="198" spans="1:254" s="5" customFormat="1" ht="21.75" thickBot="1" thickTop="1">
      <c r="A198" s="443"/>
      <c r="B198" s="379"/>
      <c r="C198" s="380"/>
      <c r="D198" s="307"/>
      <c r="E198" s="308"/>
      <c r="F198" s="309"/>
      <c r="G198" s="310"/>
      <c r="H198" s="311"/>
      <c r="I198" s="312"/>
      <c r="J198" s="313"/>
      <c r="K198" s="314"/>
      <c r="L198" s="312"/>
      <c r="M198" s="312"/>
      <c r="N198" s="312"/>
      <c r="O198" s="318"/>
      <c r="P198" s="312"/>
      <c r="Q198" s="315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60">
        <f t="shared" si="3"/>
        <v>0</v>
      </c>
      <c r="IP198" s="19"/>
      <c r="IQ198" s="19"/>
      <c r="IR198" s="126"/>
      <c r="IS198" s="19"/>
      <c r="IT198" s="19"/>
    </row>
    <row r="199" spans="1:254" s="5" customFormat="1" ht="21.75" thickBot="1" thickTop="1">
      <c r="A199" s="443"/>
      <c r="B199" s="382"/>
      <c r="C199" s="380"/>
      <c r="D199" s="307"/>
      <c r="E199" s="308"/>
      <c r="F199" s="323"/>
      <c r="G199" s="322"/>
      <c r="H199" s="336"/>
      <c r="I199" s="312"/>
      <c r="J199" s="313"/>
      <c r="K199" s="314"/>
      <c r="L199" s="312"/>
      <c r="M199" s="312"/>
      <c r="N199" s="312"/>
      <c r="O199" s="318"/>
      <c r="P199" s="312"/>
      <c r="Q199" s="315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60">
        <f t="shared" si="3"/>
        <v>0</v>
      </c>
      <c r="IP199" s="19"/>
      <c r="IQ199" s="19"/>
      <c r="IR199" s="126"/>
      <c r="IS199" s="19"/>
      <c r="IT199" s="19"/>
    </row>
    <row r="200" spans="1:254" s="5" customFormat="1" ht="21.75" thickBot="1" thickTop="1">
      <c r="A200" s="443"/>
      <c r="B200" s="379"/>
      <c r="C200" s="380"/>
      <c r="D200" s="307"/>
      <c r="E200" s="308"/>
      <c r="F200" s="309"/>
      <c r="G200" s="322"/>
      <c r="H200" s="336"/>
      <c r="I200" s="312"/>
      <c r="J200" s="313"/>
      <c r="K200" s="317"/>
      <c r="L200" s="312"/>
      <c r="M200" s="312"/>
      <c r="N200" s="312"/>
      <c r="O200" s="318"/>
      <c r="P200" s="312"/>
      <c r="Q200" s="315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60">
        <f t="shared" si="3"/>
        <v>0</v>
      </c>
      <c r="IP200" s="19"/>
      <c r="IQ200" s="19"/>
      <c r="IR200" s="126"/>
      <c r="IS200" s="19"/>
      <c r="IT200" s="19"/>
    </row>
    <row r="201" spans="1:254" s="6" customFormat="1" ht="21.75" thickBot="1" thickTop="1">
      <c r="A201" s="443"/>
      <c r="B201" s="379"/>
      <c r="C201" s="380"/>
      <c r="D201" s="307"/>
      <c r="E201" s="308"/>
      <c r="F201" s="309"/>
      <c r="G201" s="322"/>
      <c r="H201" s="311"/>
      <c r="I201" s="312"/>
      <c r="J201" s="320"/>
      <c r="K201" s="324"/>
      <c r="L201" s="312"/>
      <c r="M201" s="312"/>
      <c r="N201" s="312"/>
      <c r="O201" s="318"/>
      <c r="P201" s="312"/>
      <c r="Q201" s="315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60">
        <f t="shared" si="3"/>
        <v>0</v>
      </c>
      <c r="IP201" s="17"/>
      <c r="IQ201" s="17"/>
      <c r="IR201" s="127"/>
      <c r="IS201" s="17"/>
      <c r="IT201" s="17"/>
    </row>
    <row r="202" spans="1:254" s="6" customFormat="1" ht="21.75" thickBot="1" thickTop="1">
      <c r="A202" s="443"/>
      <c r="B202" s="382"/>
      <c r="C202" s="380"/>
      <c r="D202" s="307"/>
      <c r="E202" s="308"/>
      <c r="F202" s="323"/>
      <c r="G202" s="322"/>
      <c r="H202" s="311"/>
      <c r="I202" s="312"/>
      <c r="J202" s="320"/>
      <c r="K202" s="324"/>
      <c r="L202" s="312"/>
      <c r="M202" s="312"/>
      <c r="N202" s="312"/>
      <c r="O202" s="318"/>
      <c r="P202" s="312"/>
      <c r="Q202" s="315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60">
        <f t="shared" si="3"/>
        <v>0</v>
      </c>
      <c r="IP202" s="17"/>
      <c r="IQ202" s="17"/>
      <c r="IR202" s="127"/>
      <c r="IS202" s="17"/>
      <c r="IT202" s="17"/>
    </row>
    <row r="203" spans="1:254" s="5" customFormat="1" ht="21.75" thickBot="1" thickTop="1">
      <c r="A203" s="443"/>
      <c r="B203" s="379"/>
      <c r="C203" s="380"/>
      <c r="D203" s="307"/>
      <c r="E203" s="308"/>
      <c r="F203" s="309"/>
      <c r="G203" s="310"/>
      <c r="H203" s="330"/>
      <c r="I203" s="312"/>
      <c r="J203" s="313"/>
      <c r="K203" s="329"/>
      <c r="L203" s="312"/>
      <c r="M203" s="312"/>
      <c r="N203" s="312"/>
      <c r="O203" s="318"/>
      <c r="P203" s="312"/>
      <c r="Q203" s="315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60">
        <f t="shared" si="3"/>
        <v>0</v>
      </c>
      <c r="IP203" s="19"/>
      <c r="IQ203" s="19"/>
      <c r="IR203" s="126"/>
      <c r="IS203" s="19"/>
      <c r="IT203" s="19"/>
    </row>
    <row r="204" spans="1:252" s="17" customFormat="1" ht="21.75" thickBot="1" thickTop="1">
      <c r="A204" s="443"/>
      <c r="B204" s="388"/>
      <c r="C204" s="389"/>
      <c r="D204" s="361"/>
      <c r="E204" s="362"/>
      <c r="F204" s="363"/>
      <c r="G204" s="364"/>
      <c r="H204" s="365"/>
      <c r="I204" s="366"/>
      <c r="J204" s="367"/>
      <c r="K204" s="368"/>
      <c r="L204" s="366"/>
      <c r="M204" s="366"/>
      <c r="N204" s="366"/>
      <c r="O204" s="369"/>
      <c r="P204" s="366"/>
      <c r="Q204" s="315"/>
      <c r="IO204" s="160">
        <f t="shared" si="3"/>
        <v>0</v>
      </c>
      <c r="IR204" s="127"/>
    </row>
    <row r="205" spans="1:254" s="5" customFormat="1" ht="21.75" thickBot="1" thickTop="1">
      <c r="A205" s="443"/>
      <c r="B205" s="379"/>
      <c r="C205" s="380"/>
      <c r="D205" s="307"/>
      <c r="E205" s="308"/>
      <c r="F205" s="309"/>
      <c r="G205" s="310"/>
      <c r="H205" s="311"/>
      <c r="I205" s="312"/>
      <c r="J205" s="313"/>
      <c r="K205" s="314"/>
      <c r="L205" s="312"/>
      <c r="M205" s="312"/>
      <c r="N205" s="312"/>
      <c r="O205" s="318"/>
      <c r="P205" s="312"/>
      <c r="Q205" s="315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60">
        <f t="shared" si="3"/>
        <v>0</v>
      </c>
      <c r="IP205" s="19"/>
      <c r="IQ205" s="19"/>
      <c r="IR205" s="126"/>
      <c r="IS205" s="19"/>
      <c r="IT205" s="19"/>
    </row>
    <row r="206" spans="1:251" ht="21.75" thickBot="1" thickTop="1">
      <c r="A206" s="25"/>
      <c r="B206" s="379"/>
      <c r="C206" s="380"/>
      <c r="D206" s="307"/>
      <c r="E206" s="308"/>
      <c r="F206" s="309"/>
      <c r="G206" s="310"/>
      <c r="H206" s="311"/>
      <c r="I206" s="312"/>
      <c r="J206" s="313"/>
      <c r="K206" s="314"/>
      <c r="L206" s="312"/>
      <c r="M206" s="312"/>
      <c r="N206" s="312"/>
      <c r="O206" s="318"/>
      <c r="P206" s="312"/>
      <c r="Q206" s="315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60">
        <f t="shared" si="3"/>
        <v>0</v>
      </c>
      <c r="IP206" s="19"/>
      <c r="IQ206" s="19"/>
    </row>
    <row r="207" spans="1:251" ht="21.75" thickBot="1" thickTop="1">
      <c r="A207" s="25"/>
      <c r="B207" s="379"/>
      <c r="C207" s="380"/>
      <c r="D207" s="307"/>
      <c r="E207" s="308"/>
      <c r="F207" s="309"/>
      <c r="G207" s="310"/>
      <c r="H207" s="311"/>
      <c r="I207" s="312"/>
      <c r="J207" s="313"/>
      <c r="K207" s="314"/>
      <c r="L207" s="312"/>
      <c r="M207" s="312"/>
      <c r="N207" s="312"/>
      <c r="O207" s="318"/>
      <c r="P207" s="312"/>
      <c r="Q207" s="315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60">
        <f t="shared" si="3"/>
        <v>0</v>
      </c>
      <c r="IP207" s="19"/>
      <c r="IQ207" s="19"/>
    </row>
    <row r="208" spans="1:251" ht="21.75" thickBot="1" thickTop="1">
      <c r="A208" s="25"/>
      <c r="B208" s="379"/>
      <c r="C208" s="380"/>
      <c r="D208" s="307"/>
      <c r="E208" s="308"/>
      <c r="F208" s="309"/>
      <c r="G208" s="310"/>
      <c r="H208" s="311"/>
      <c r="I208" s="312"/>
      <c r="J208" s="313"/>
      <c r="K208" s="314"/>
      <c r="L208" s="312"/>
      <c r="M208" s="312"/>
      <c r="N208" s="312"/>
      <c r="O208" s="318"/>
      <c r="P208" s="312"/>
      <c r="Q208" s="315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60">
        <f t="shared" si="3"/>
        <v>0</v>
      </c>
      <c r="IP208" s="19"/>
      <c r="IQ208" s="19"/>
    </row>
    <row r="209" spans="1:251" ht="21.75" thickBot="1" thickTop="1">
      <c r="A209" s="25"/>
      <c r="B209" s="379"/>
      <c r="C209" s="380"/>
      <c r="D209" s="307"/>
      <c r="E209" s="308"/>
      <c r="F209" s="309"/>
      <c r="G209" s="310"/>
      <c r="H209" s="311"/>
      <c r="I209" s="312"/>
      <c r="J209" s="313"/>
      <c r="K209" s="314"/>
      <c r="L209" s="312"/>
      <c r="M209" s="312"/>
      <c r="N209" s="312"/>
      <c r="O209" s="318"/>
      <c r="P209" s="312"/>
      <c r="Q209" s="315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60">
        <f t="shared" si="3"/>
        <v>0</v>
      </c>
      <c r="IP209" s="19"/>
      <c r="IQ209" s="19"/>
    </row>
    <row r="210" spans="1:251" ht="21.75" thickBot="1" thickTop="1">
      <c r="A210" s="26"/>
      <c r="B210" s="379"/>
      <c r="C210" s="380"/>
      <c r="D210" s="307"/>
      <c r="E210" s="308"/>
      <c r="F210" s="309"/>
      <c r="G210" s="310"/>
      <c r="H210" s="311"/>
      <c r="I210" s="312"/>
      <c r="J210" s="313"/>
      <c r="K210" s="314"/>
      <c r="L210" s="312"/>
      <c r="M210" s="312"/>
      <c r="N210" s="312"/>
      <c r="O210" s="318"/>
      <c r="P210" s="312"/>
      <c r="Q210" s="315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60">
        <f t="shared" si="3"/>
        <v>0</v>
      </c>
      <c r="IP210" s="19"/>
      <c r="IQ210" s="19"/>
    </row>
    <row r="211" spans="1:251" ht="21.75" thickBot="1" thickTop="1">
      <c r="A211" s="26"/>
      <c r="B211" s="379"/>
      <c r="C211" s="380"/>
      <c r="D211" s="307"/>
      <c r="E211" s="308"/>
      <c r="F211" s="309"/>
      <c r="G211" s="310"/>
      <c r="H211" s="311"/>
      <c r="I211" s="312"/>
      <c r="J211" s="313"/>
      <c r="K211" s="314"/>
      <c r="L211" s="312"/>
      <c r="M211" s="312"/>
      <c r="N211" s="312"/>
      <c r="O211" s="318"/>
      <c r="P211" s="312"/>
      <c r="Q211" s="315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60">
        <f t="shared" si="3"/>
        <v>0</v>
      </c>
      <c r="IP211" s="19"/>
      <c r="IQ211" s="19"/>
    </row>
    <row r="212" spans="1:251" ht="21.75" thickBot="1" thickTop="1">
      <c r="A212" s="26"/>
      <c r="B212" s="379"/>
      <c r="C212" s="380"/>
      <c r="D212" s="307"/>
      <c r="E212" s="308"/>
      <c r="F212" s="309"/>
      <c r="G212" s="310"/>
      <c r="H212" s="311"/>
      <c r="I212" s="312"/>
      <c r="J212" s="313"/>
      <c r="K212" s="314"/>
      <c r="L212" s="312"/>
      <c r="M212" s="312"/>
      <c r="N212" s="312"/>
      <c r="O212" s="318"/>
      <c r="P212" s="312"/>
      <c r="Q212" s="315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60">
        <f t="shared" si="3"/>
        <v>0</v>
      </c>
      <c r="IP212" s="19"/>
      <c r="IQ212" s="19"/>
    </row>
    <row r="213" spans="1:251" ht="21.75" thickBot="1" thickTop="1">
      <c r="A213" s="26"/>
      <c r="B213" s="379"/>
      <c r="C213" s="380"/>
      <c r="D213" s="307"/>
      <c r="E213" s="308"/>
      <c r="F213" s="309"/>
      <c r="G213" s="310"/>
      <c r="H213" s="311"/>
      <c r="I213" s="312"/>
      <c r="J213" s="313"/>
      <c r="K213" s="314"/>
      <c r="L213" s="312"/>
      <c r="M213" s="312"/>
      <c r="N213" s="312"/>
      <c r="O213" s="318"/>
      <c r="P213" s="312"/>
      <c r="Q213" s="315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61"/>
      <c r="IP213" s="19"/>
      <c r="IQ213" s="19"/>
    </row>
    <row r="214" spans="1:251" ht="21.75" thickBot="1" thickTop="1">
      <c r="A214" s="26"/>
      <c r="B214" s="390"/>
      <c r="C214" s="391"/>
      <c r="D214" s="370"/>
      <c r="E214" s="308"/>
      <c r="F214" s="371"/>
      <c r="G214" s="372"/>
      <c r="H214" s="311"/>
      <c r="I214" s="312"/>
      <c r="J214" s="373"/>
      <c r="K214" s="374"/>
      <c r="L214" s="375"/>
      <c r="M214" s="375"/>
      <c r="N214" s="375"/>
      <c r="O214" s="347"/>
      <c r="P214" s="376"/>
      <c r="Q214" s="315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61"/>
      <c r="IP214" s="19"/>
      <c r="IQ214" s="19"/>
    </row>
    <row r="215" spans="1:251" ht="21.75" thickBot="1" thickTop="1">
      <c r="A215" s="26"/>
      <c r="B215" s="390"/>
      <c r="C215" s="391"/>
      <c r="D215" s="370"/>
      <c r="E215" s="308"/>
      <c r="F215" s="371"/>
      <c r="G215" s="372"/>
      <c r="H215" s="311"/>
      <c r="I215" s="312"/>
      <c r="J215" s="373"/>
      <c r="K215" s="374"/>
      <c r="L215" s="375"/>
      <c r="M215" s="375"/>
      <c r="N215" s="375"/>
      <c r="O215" s="347"/>
      <c r="P215" s="376"/>
      <c r="Q215" s="315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61"/>
      <c r="IP215" s="19"/>
      <c r="IQ215" s="19"/>
    </row>
    <row r="216" spans="1:251" ht="21.75" thickBot="1" thickTop="1">
      <c r="A216" s="26"/>
      <c r="B216" s="390"/>
      <c r="C216" s="391"/>
      <c r="D216" s="370"/>
      <c r="E216" s="308"/>
      <c r="F216" s="371"/>
      <c r="G216" s="372"/>
      <c r="H216" s="311"/>
      <c r="I216" s="312"/>
      <c r="J216" s="373"/>
      <c r="K216" s="374"/>
      <c r="L216" s="375"/>
      <c r="M216" s="375"/>
      <c r="N216" s="375"/>
      <c r="O216" s="347"/>
      <c r="P216" s="376"/>
      <c r="Q216" s="315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61"/>
      <c r="IP216" s="19"/>
      <c r="IQ216" s="19"/>
    </row>
    <row r="217" spans="1:251" ht="21.75" thickBot="1" thickTop="1">
      <c r="A217" s="26"/>
      <c r="B217" s="390"/>
      <c r="C217" s="391"/>
      <c r="D217" s="370"/>
      <c r="E217" s="308"/>
      <c r="F217" s="371"/>
      <c r="G217" s="372"/>
      <c r="H217" s="311"/>
      <c r="I217" s="312"/>
      <c r="J217" s="373"/>
      <c r="K217" s="374"/>
      <c r="L217" s="375"/>
      <c r="M217" s="375"/>
      <c r="N217" s="375"/>
      <c r="O217" s="347"/>
      <c r="P217" s="376"/>
      <c r="Q217" s="315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61"/>
      <c r="IP217" s="19"/>
      <c r="IQ217" s="19"/>
    </row>
    <row r="218" spans="1:251" ht="21.75" thickBot="1" thickTop="1">
      <c r="A218" s="26"/>
      <c r="B218" s="390"/>
      <c r="C218" s="391"/>
      <c r="D218" s="370"/>
      <c r="E218" s="308"/>
      <c r="F218" s="371"/>
      <c r="G218" s="372"/>
      <c r="H218" s="311"/>
      <c r="I218" s="312"/>
      <c r="J218" s="373"/>
      <c r="K218" s="374"/>
      <c r="L218" s="375"/>
      <c r="M218" s="375"/>
      <c r="N218" s="375"/>
      <c r="O218" s="347"/>
      <c r="P218" s="376"/>
      <c r="Q218" s="315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61"/>
      <c r="IP218" s="19"/>
      <c r="IQ218" s="19"/>
    </row>
    <row r="219" spans="1:249" ht="21.75" thickBot="1" thickTop="1">
      <c r="A219" s="26"/>
      <c r="B219" s="392"/>
      <c r="C219" s="393"/>
      <c r="D219" s="394"/>
      <c r="E219" s="395"/>
      <c r="F219" s="396"/>
      <c r="G219" s="397"/>
      <c r="H219" s="398"/>
      <c r="I219" s="399"/>
      <c r="J219" s="400"/>
      <c r="K219" s="401"/>
      <c r="L219" s="402"/>
      <c r="M219" s="402"/>
      <c r="N219" s="402"/>
      <c r="O219" s="403"/>
      <c r="P219" s="404"/>
      <c r="Q219" s="405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IO219" s="160"/>
    </row>
    <row r="220" spans="1:249" ht="21.75" thickBot="1" thickTop="1">
      <c r="A220" s="428"/>
      <c r="B220" s="429"/>
      <c r="C220" s="430"/>
      <c r="D220" s="431"/>
      <c r="E220" s="432"/>
      <c r="F220" s="433"/>
      <c r="G220" s="434"/>
      <c r="H220" s="435"/>
      <c r="I220" s="436"/>
      <c r="J220" s="437"/>
      <c r="K220" s="438"/>
      <c r="L220" s="439"/>
      <c r="M220" s="439"/>
      <c r="N220" s="439"/>
      <c r="O220" s="440"/>
      <c r="P220" s="441"/>
      <c r="Q220" s="442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IO220" s="160"/>
    </row>
    <row r="221" spans="1:249" ht="21" thickTop="1">
      <c r="A221" s="23"/>
      <c r="B221" s="406"/>
      <c r="C221" s="407"/>
      <c r="D221" s="408"/>
      <c r="E221" s="409"/>
      <c r="F221" s="410"/>
      <c r="G221" s="411"/>
      <c r="H221" s="412"/>
      <c r="I221" s="413"/>
      <c r="J221" s="414"/>
      <c r="K221" s="415"/>
      <c r="L221" s="416"/>
      <c r="M221" s="416"/>
      <c r="N221" s="416"/>
      <c r="O221" s="417"/>
      <c r="P221" s="418"/>
      <c r="Q221" s="4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IO221" s="160"/>
    </row>
    <row r="222" spans="1:249" ht="20.25">
      <c r="A222" s="23"/>
      <c r="B222" s="406"/>
      <c r="C222" s="407"/>
      <c r="D222" s="408"/>
      <c r="E222" s="409"/>
      <c r="F222" s="410"/>
      <c r="G222" s="411"/>
      <c r="H222" s="412"/>
      <c r="I222" s="413"/>
      <c r="J222" s="414"/>
      <c r="K222" s="415"/>
      <c r="L222" s="416"/>
      <c r="M222" s="416"/>
      <c r="N222" s="416"/>
      <c r="O222" s="417"/>
      <c r="P222" s="418"/>
      <c r="Q222" s="4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IO222" s="160"/>
    </row>
    <row r="223" spans="1:249" ht="20.25">
      <c r="A223" s="23"/>
      <c r="B223" s="406"/>
      <c r="C223" s="407"/>
      <c r="D223" s="408"/>
      <c r="E223" s="409"/>
      <c r="F223" s="410"/>
      <c r="G223" s="411"/>
      <c r="H223" s="412"/>
      <c r="I223" s="413"/>
      <c r="J223" s="414"/>
      <c r="K223" s="415"/>
      <c r="L223" s="416"/>
      <c r="M223" s="416"/>
      <c r="N223" s="416"/>
      <c r="O223" s="417"/>
      <c r="P223" s="418"/>
      <c r="Q223" s="4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IO223" s="160"/>
    </row>
    <row r="224" spans="1:249" ht="20.25">
      <c r="A224" s="23"/>
      <c r="B224" s="406"/>
      <c r="C224" s="407"/>
      <c r="D224" s="408"/>
      <c r="E224" s="409"/>
      <c r="F224" s="410"/>
      <c r="G224" s="411"/>
      <c r="H224" s="412"/>
      <c r="I224" s="413"/>
      <c r="J224" s="414"/>
      <c r="K224" s="415"/>
      <c r="L224" s="416"/>
      <c r="M224" s="416"/>
      <c r="N224" s="416"/>
      <c r="O224" s="417"/>
      <c r="P224" s="418"/>
      <c r="Q224" s="4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IO224" s="160"/>
    </row>
    <row r="225" spans="1:249" ht="20.25">
      <c r="A225" s="23"/>
      <c r="B225" s="406"/>
      <c r="C225" s="407"/>
      <c r="D225" s="408"/>
      <c r="E225" s="409"/>
      <c r="F225" s="410"/>
      <c r="G225" s="411"/>
      <c r="H225" s="412"/>
      <c r="I225" s="413"/>
      <c r="J225" s="414"/>
      <c r="K225" s="415"/>
      <c r="L225" s="416"/>
      <c r="M225" s="416"/>
      <c r="N225" s="416"/>
      <c r="O225" s="417"/>
      <c r="P225" s="418"/>
      <c r="Q225" s="4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IO225" s="160"/>
    </row>
    <row r="226" spans="1:249" ht="20.25">
      <c r="A226" s="23"/>
      <c r="B226" s="406"/>
      <c r="C226" s="407"/>
      <c r="D226" s="408"/>
      <c r="E226" s="409"/>
      <c r="F226" s="410"/>
      <c r="G226" s="411"/>
      <c r="H226" s="412"/>
      <c r="I226" s="413"/>
      <c r="J226" s="414"/>
      <c r="K226" s="415"/>
      <c r="L226" s="416"/>
      <c r="M226" s="416"/>
      <c r="N226" s="416"/>
      <c r="O226" s="417"/>
      <c r="P226" s="418"/>
      <c r="Q226" s="4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IO226" s="160"/>
    </row>
    <row r="227" spans="1:249" ht="20.25">
      <c r="A227" s="23"/>
      <c r="B227" s="406"/>
      <c r="C227" s="407"/>
      <c r="D227" s="408"/>
      <c r="E227" s="409"/>
      <c r="F227" s="410"/>
      <c r="G227" s="411"/>
      <c r="H227" s="412"/>
      <c r="I227" s="413"/>
      <c r="J227" s="414"/>
      <c r="K227" s="415"/>
      <c r="L227" s="416"/>
      <c r="M227" s="416"/>
      <c r="N227" s="416"/>
      <c r="O227" s="417"/>
      <c r="P227" s="418"/>
      <c r="Q227" s="4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IO227" s="160"/>
    </row>
    <row r="228" spans="1:249" ht="20.25">
      <c r="A228" s="23"/>
      <c r="B228" s="406"/>
      <c r="C228" s="407"/>
      <c r="D228" s="408"/>
      <c r="E228" s="409"/>
      <c r="F228" s="410"/>
      <c r="G228" s="411"/>
      <c r="H228" s="412"/>
      <c r="I228" s="413"/>
      <c r="J228" s="414"/>
      <c r="K228" s="415"/>
      <c r="L228" s="416"/>
      <c r="M228" s="416"/>
      <c r="N228" s="416"/>
      <c r="O228" s="417"/>
      <c r="P228" s="418"/>
      <c r="Q228" s="4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IO228" s="160"/>
    </row>
    <row r="229" spans="1:249" ht="20.25">
      <c r="A229" s="23"/>
      <c r="B229" s="406"/>
      <c r="C229" s="407"/>
      <c r="D229" s="408"/>
      <c r="E229" s="409"/>
      <c r="F229" s="410"/>
      <c r="G229" s="411"/>
      <c r="H229" s="412"/>
      <c r="I229" s="413"/>
      <c r="J229" s="414"/>
      <c r="K229" s="415"/>
      <c r="L229" s="416"/>
      <c r="M229" s="416"/>
      <c r="N229" s="416"/>
      <c r="O229" s="417"/>
      <c r="P229" s="418"/>
      <c r="Q229" s="4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IO229" s="160"/>
    </row>
    <row r="230" spans="1:249" ht="20.25">
      <c r="A230" s="23"/>
      <c r="B230" s="406"/>
      <c r="C230" s="407"/>
      <c r="D230" s="408"/>
      <c r="E230" s="409"/>
      <c r="F230" s="410"/>
      <c r="G230" s="411"/>
      <c r="H230" s="412"/>
      <c r="I230" s="413"/>
      <c r="J230" s="414"/>
      <c r="K230" s="415"/>
      <c r="L230" s="416"/>
      <c r="M230" s="416"/>
      <c r="N230" s="416"/>
      <c r="O230" s="417"/>
      <c r="P230" s="418"/>
      <c r="Q230" s="4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IO230" s="160"/>
    </row>
    <row r="231" spans="1:249" ht="20.25">
      <c r="A231" s="23"/>
      <c r="B231" s="406"/>
      <c r="C231" s="407"/>
      <c r="D231" s="408"/>
      <c r="E231" s="409"/>
      <c r="F231" s="410"/>
      <c r="G231" s="411"/>
      <c r="H231" s="412"/>
      <c r="I231" s="413"/>
      <c r="J231" s="414"/>
      <c r="K231" s="415"/>
      <c r="L231" s="416"/>
      <c r="M231" s="416"/>
      <c r="N231" s="416"/>
      <c r="O231" s="417"/>
      <c r="P231" s="418"/>
      <c r="Q231" s="4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IO231" s="160"/>
    </row>
    <row r="232" spans="1:249" ht="20.25">
      <c r="A232" s="23"/>
      <c r="B232" s="406"/>
      <c r="C232" s="407"/>
      <c r="D232" s="408"/>
      <c r="E232" s="409"/>
      <c r="F232" s="410"/>
      <c r="G232" s="411"/>
      <c r="H232" s="412"/>
      <c r="I232" s="413"/>
      <c r="J232" s="414"/>
      <c r="K232" s="415"/>
      <c r="L232" s="416"/>
      <c r="M232" s="416"/>
      <c r="N232" s="416"/>
      <c r="O232" s="417"/>
      <c r="P232" s="418"/>
      <c r="Q232" s="4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IO232" s="160"/>
    </row>
    <row r="233" spans="1:249" ht="20.25">
      <c r="A233" s="23"/>
      <c r="B233" s="406"/>
      <c r="C233" s="407"/>
      <c r="D233" s="408"/>
      <c r="E233" s="409"/>
      <c r="F233" s="410"/>
      <c r="G233" s="411"/>
      <c r="H233" s="412"/>
      <c r="I233" s="413"/>
      <c r="J233" s="414"/>
      <c r="K233" s="415"/>
      <c r="L233" s="416"/>
      <c r="M233" s="416"/>
      <c r="N233" s="416"/>
      <c r="O233" s="417"/>
      <c r="P233" s="418"/>
      <c r="Q233" s="4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IO233" s="160"/>
    </row>
    <row r="234" spans="1:249" ht="20.25">
      <c r="A234" s="23"/>
      <c r="B234" s="406"/>
      <c r="C234" s="407"/>
      <c r="D234" s="408"/>
      <c r="E234" s="409"/>
      <c r="F234" s="410"/>
      <c r="G234" s="411"/>
      <c r="H234" s="412"/>
      <c r="I234" s="413"/>
      <c r="J234" s="414"/>
      <c r="K234" s="415"/>
      <c r="L234" s="416"/>
      <c r="M234" s="416"/>
      <c r="N234" s="416"/>
      <c r="O234" s="417"/>
      <c r="P234" s="418"/>
      <c r="Q234" s="4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IO234" s="160"/>
    </row>
    <row r="235" spans="1:249" ht="20.25">
      <c r="A235" s="23"/>
      <c r="B235" s="406"/>
      <c r="C235" s="407"/>
      <c r="D235" s="408"/>
      <c r="E235" s="409"/>
      <c r="F235" s="410"/>
      <c r="G235" s="411"/>
      <c r="H235" s="412"/>
      <c r="I235" s="413"/>
      <c r="J235" s="414"/>
      <c r="K235" s="415"/>
      <c r="L235" s="416"/>
      <c r="M235" s="416"/>
      <c r="N235" s="416"/>
      <c r="O235" s="417"/>
      <c r="P235" s="418"/>
      <c r="Q235" s="419"/>
      <c r="IO235" s="160"/>
    </row>
    <row r="236" spans="1:249" ht="20.25">
      <c r="A236" s="23"/>
      <c r="B236" s="406"/>
      <c r="C236" s="407"/>
      <c r="D236" s="408"/>
      <c r="E236" s="409"/>
      <c r="F236" s="410"/>
      <c r="G236" s="411"/>
      <c r="H236" s="412"/>
      <c r="I236" s="413"/>
      <c r="J236" s="414"/>
      <c r="K236" s="415"/>
      <c r="L236" s="416"/>
      <c r="M236" s="416"/>
      <c r="N236" s="416"/>
      <c r="O236" s="417"/>
      <c r="P236" s="418"/>
      <c r="Q236" s="419"/>
      <c r="IO236" s="160"/>
    </row>
    <row r="237" spans="1:249" ht="20.25">
      <c r="A237" s="23"/>
      <c r="B237" s="406"/>
      <c r="C237" s="407"/>
      <c r="D237" s="408"/>
      <c r="E237" s="409"/>
      <c r="F237" s="410"/>
      <c r="G237" s="411"/>
      <c r="H237" s="412"/>
      <c r="I237" s="413"/>
      <c r="J237" s="414"/>
      <c r="K237" s="415"/>
      <c r="L237" s="416"/>
      <c r="M237" s="416"/>
      <c r="N237" s="416"/>
      <c r="O237" s="417"/>
      <c r="P237" s="418"/>
      <c r="Q237" s="419"/>
      <c r="IO237" s="160"/>
    </row>
    <row r="238" spans="1:249" ht="20.25">
      <c r="A238" s="23"/>
      <c r="B238" s="406"/>
      <c r="C238" s="407"/>
      <c r="D238" s="408"/>
      <c r="E238" s="409"/>
      <c r="F238" s="410"/>
      <c r="G238" s="411"/>
      <c r="H238" s="412"/>
      <c r="I238" s="413"/>
      <c r="J238" s="414"/>
      <c r="K238" s="415"/>
      <c r="L238" s="416"/>
      <c r="M238" s="416"/>
      <c r="N238" s="416"/>
      <c r="O238" s="417"/>
      <c r="P238" s="418"/>
      <c r="Q238" s="419"/>
      <c r="IO238" s="160"/>
    </row>
    <row r="239" spans="1:249" ht="20.25">
      <c r="A239" s="23"/>
      <c r="B239" s="406"/>
      <c r="C239" s="407"/>
      <c r="D239" s="408"/>
      <c r="E239" s="409"/>
      <c r="F239" s="410"/>
      <c r="G239" s="411"/>
      <c r="H239" s="412"/>
      <c r="I239" s="413"/>
      <c r="J239" s="414"/>
      <c r="K239" s="415"/>
      <c r="L239" s="416"/>
      <c r="M239" s="416"/>
      <c r="N239" s="416"/>
      <c r="O239" s="417"/>
      <c r="P239" s="418"/>
      <c r="Q239" s="419"/>
      <c r="IO239" s="160"/>
    </row>
    <row r="240" spans="1:249" ht="20.25">
      <c r="A240" s="23"/>
      <c r="B240" s="406"/>
      <c r="C240" s="407"/>
      <c r="D240" s="408"/>
      <c r="E240" s="409"/>
      <c r="F240" s="410"/>
      <c r="G240" s="411"/>
      <c r="H240" s="412"/>
      <c r="I240" s="413"/>
      <c r="J240" s="414"/>
      <c r="K240" s="415"/>
      <c r="L240" s="416"/>
      <c r="M240" s="416"/>
      <c r="N240" s="416"/>
      <c r="O240" s="417"/>
      <c r="P240" s="418"/>
      <c r="Q240" s="419"/>
      <c r="IO240" s="160"/>
    </row>
    <row r="241" spans="1:249" ht="20.25">
      <c r="A241" s="23"/>
      <c r="B241" s="406"/>
      <c r="C241" s="407"/>
      <c r="D241" s="408"/>
      <c r="E241" s="409"/>
      <c r="F241" s="410"/>
      <c r="G241" s="411"/>
      <c r="H241" s="412"/>
      <c r="I241" s="413"/>
      <c r="J241" s="414"/>
      <c r="K241" s="415"/>
      <c r="L241" s="416"/>
      <c r="M241" s="416"/>
      <c r="N241" s="416"/>
      <c r="O241" s="417"/>
      <c r="P241" s="418"/>
      <c r="Q241" s="419"/>
      <c r="IO241" s="160"/>
    </row>
    <row r="242" spans="1:249" ht="20.25">
      <c r="A242" s="23"/>
      <c r="B242" s="406"/>
      <c r="C242" s="407"/>
      <c r="D242" s="408"/>
      <c r="E242" s="409"/>
      <c r="F242" s="410"/>
      <c r="G242" s="411"/>
      <c r="H242" s="412"/>
      <c r="I242" s="413"/>
      <c r="J242" s="414"/>
      <c r="K242" s="415"/>
      <c r="L242" s="416"/>
      <c r="M242" s="416"/>
      <c r="N242" s="416"/>
      <c r="O242" s="417"/>
      <c r="P242" s="418"/>
      <c r="Q242" s="419"/>
      <c r="IO242" s="160"/>
    </row>
    <row r="243" spans="1:249" ht="20.25">
      <c r="A243" s="23"/>
      <c r="B243" s="406"/>
      <c r="C243" s="407"/>
      <c r="D243" s="408"/>
      <c r="E243" s="409"/>
      <c r="F243" s="410"/>
      <c r="G243" s="411"/>
      <c r="H243" s="412"/>
      <c r="I243" s="413"/>
      <c r="J243" s="414"/>
      <c r="K243" s="415"/>
      <c r="L243" s="416"/>
      <c r="M243" s="416"/>
      <c r="N243" s="416"/>
      <c r="O243" s="417"/>
      <c r="P243" s="418"/>
      <c r="Q243" s="419"/>
      <c r="IO243" s="160"/>
    </row>
    <row r="244" spans="1:249" ht="20.25">
      <c r="A244" s="23"/>
      <c r="B244" s="406"/>
      <c r="C244" s="407"/>
      <c r="D244" s="408"/>
      <c r="E244" s="409"/>
      <c r="F244" s="410"/>
      <c r="G244" s="411"/>
      <c r="H244" s="412"/>
      <c r="I244" s="413"/>
      <c r="J244" s="414"/>
      <c r="K244" s="415"/>
      <c r="L244" s="416"/>
      <c r="M244" s="416"/>
      <c r="N244" s="416"/>
      <c r="O244" s="417"/>
      <c r="P244" s="418"/>
      <c r="Q244" s="419"/>
      <c r="IO244" s="160"/>
    </row>
    <row r="245" spans="1:249" ht="20.25">
      <c r="A245" s="23"/>
      <c r="B245" s="406"/>
      <c r="C245" s="407"/>
      <c r="D245" s="408"/>
      <c r="E245" s="409"/>
      <c r="F245" s="410"/>
      <c r="G245" s="411"/>
      <c r="H245" s="412"/>
      <c r="I245" s="413"/>
      <c r="J245" s="414"/>
      <c r="K245" s="415"/>
      <c r="L245" s="416"/>
      <c r="M245" s="416"/>
      <c r="N245" s="416"/>
      <c r="O245" s="417"/>
      <c r="P245" s="418"/>
      <c r="Q245" s="419"/>
      <c r="IO245" s="160"/>
    </row>
    <row r="246" spans="1:249" ht="20.25">
      <c r="A246" s="23"/>
      <c r="B246" s="406"/>
      <c r="C246" s="407"/>
      <c r="D246" s="408"/>
      <c r="E246" s="409"/>
      <c r="F246" s="410"/>
      <c r="G246" s="411"/>
      <c r="H246" s="412"/>
      <c r="I246" s="413"/>
      <c r="J246" s="414"/>
      <c r="K246" s="415"/>
      <c r="L246" s="416"/>
      <c r="M246" s="416"/>
      <c r="N246" s="416"/>
      <c r="O246" s="417"/>
      <c r="P246" s="418"/>
      <c r="Q246" s="419"/>
      <c r="IO246" s="160"/>
    </row>
    <row r="247" spans="1:249" ht="20.25">
      <c r="A247" s="23"/>
      <c r="B247" s="406"/>
      <c r="C247" s="407"/>
      <c r="D247" s="408"/>
      <c r="E247" s="409"/>
      <c r="F247" s="410"/>
      <c r="G247" s="411"/>
      <c r="H247" s="412"/>
      <c r="I247" s="413"/>
      <c r="J247" s="414"/>
      <c r="K247" s="415"/>
      <c r="L247" s="416"/>
      <c r="M247" s="416"/>
      <c r="N247" s="416"/>
      <c r="O247" s="417"/>
      <c r="P247" s="418"/>
      <c r="Q247" s="419"/>
      <c r="IO247" s="160"/>
    </row>
    <row r="248" spans="1:249" ht="20.25">
      <c r="A248" s="23"/>
      <c r="B248" s="406"/>
      <c r="C248" s="407"/>
      <c r="D248" s="408"/>
      <c r="E248" s="409"/>
      <c r="F248" s="410"/>
      <c r="G248" s="411"/>
      <c r="H248" s="412"/>
      <c r="I248" s="413"/>
      <c r="J248" s="414"/>
      <c r="K248" s="415"/>
      <c r="L248" s="416"/>
      <c r="M248" s="416"/>
      <c r="N248" s="416"/>
      <c r="O248" s="417"/>
      <c r="P248" s="418"/>
      <c r="Q248" s="419"/>
      <c r="IO248" s="160"/>
    </row>
    <row r="249" spans="1:249" ht="20.25">
      <c r="A249" s="23"/>
      <c r="B249" s="406"/>
      <c r="C249" s="407"/>
      <c r="D249" s="408"/>
      <c r="E249" s="409"/>
      <c r="F249" s="410"/>
      <c r="G249" s="411"/>
      <c r="H249" s="412"/>
      <c r="I249" s="413"/>
      <c r="J249" s="414"/>
      <c r="K249" s="415"/>
      <c r="L249" s="416"/>
      <c r="M249" s="416"/>
      <c r="N249" s="416"/>
      <c r="O249" s="417"/>
      <c r="P249" s="418"/>
      <c r="Q249" s="419"/>
      <c r="IO249" s="160"/>
    </row>
    <row r="250" spans="1:249" ht="20.25">
      <c r="A250" s="23"/>
      <c r="B250" s="406"/>
      <c r="C250" s="407"/>
      <c r="D250" s="408"/>
      <c r="E250" s="409"/>
      <c r="F250" s="410"/>
      <c r="G250" s="411"/>
      <c r="H250" s="412"/>
      <c r="I250" s="413"/>
      <c r="J250" s="414"/>
      <c r="K250" s="415"/>
      <c r="L250" s="416"/>
      <c r="M250" s="416"/>
      <c r="N250" s="416"/>
      <c r="O250" s="417"/>
      <c r="P250" s="418"/>
      <c r="Q250" s="419"/>
      <c r="IO250" s="160"/>
    </row>
    <row r="251" spans="1:249" ht="20.25">
      <c r="A251" s="23"/>
      <c r="B251" s="406"/>
      <c r="C251" s="407"/>
      <c r="D251" s="408"/>
      <c r="E251" s="409"/>
      <c r="F251" s="410"/>
      <c r="G251" s="411"/>
      <c r="H251" s="412"/>
      <c r="I251" s="413"/>
      <c r="J251" s="414"/>
      <c r="K251" s="415"/>
      <c r="L251" s="416"/>
      <c r="M251" s="416"/>
      <c r="N251" s="416"/>
      <c r="O251" s="417"/>
      <c r="P251" s="418"/>
      <c r="Q251" s="419"/>
      <c r="IO251" s="160"/>
    </row>
    <row r="252" spans="1:249" ht="20.25">
      <c r="A252" s="23"/>
      <c r="B252" s="406"/>
      <c r="C252" s="407"/>
      <c r="D252" s="408"/>
      <c r="E252" s="409"/>
      <c r="F252" s="410"/>
      <c r="G252" s="411"/>
      <c r="H252" s="412"/>
      <c r="I252" s="413"/>
      <c r="J252" s="414"/>
      <c r="K252" s="415"/>
      <c r="L252" s="416"/>
      <c r="M252" s="416"/>
      <c r="N252" s="416"/>
      <c r="O252" s="417"/>
      <c r="P252" s="418"/>
      <c r="Q252" s="419"/>
      <c r="IO252" s="160"/>
    </row>
    <row r="253" spans="1:249" ht="20.25">
      <c r="A253" s="23"/>
      <c r="B253" s="406"/>
      <c r="C253" s="407"/>
      <c r="D253" s="408"/>
      <c r="E253" s="409"/>
      <c r="F253" s="410"/>
      <c r="G253" s="411"/>
      <c r="H253" s="412"/>
      <c r="I253" s="413"/>
      <c r="J253" s="414"/>
      <c r="K253" s="415"/>
      <c r="L253" s="416"/>
      <c r="M253" s="416"/>
      <c r="N253" s="416"/>
      <c r="O253" s="417"/>
      <c r="P253" s="418"/>
      <c r="Q253" s="419"/>
      <c r="IO253" s="160"/>
    </row>
    <row r="254" spans="1:249" ht="20.25">
      <c r="A254" s="23"/>
      <c r="B254" s="406"/>
      <c r="C254" s="407"/>
      <c r="D254" s="408"/>
      <c r="E254" s="409"/>
      <c r="F254" s="410"/>
      <c r="G254" s="411"/>
      <c r="H254" s="412"/>
      <c r="I254" s="413"/>
      <c r="J254" s="414"/>
      <c r="K254" s="415"/>
      <c r="L254" s="416"/>
      <c r="M254" s="416"/>
      <c r="N254" s="416"/>
      <c r="O254" s="417"/>
      <c r="P254" s="418"/>
      <c r="Q254" s="419"/>
      <c r="IO254" s="160"/>
    </row>
    <row r="255" spans="1:249" ht="20.25">
      <c r="A255" s="23"/>
      <c r="B255" s="406"/>
      <c r="C255" s="407"/>
      <c r="D255" s="408"/>
      <c r="E255" s="409"/>
      <c r="F255" s="410"/>
      <c r="G255" s="411"/>
      <c r="H255" s="412"/>
      <c r="I255" s="413"/>
      <c r="J255" s="414"/>
      <c r="K255" s="415"/>
      <c r="L255" s="416"/>
      <c r="M255" s="416"/>
      <c r="N255" s="416"/>
      <c r="O255" s="417"/>
      <c r="P255" s="418"/>
      <c r="Q255" s="419"/>
      <c r="IO255" s="160"/>
    </row>
    <row r="256" spans="1:249" ht="20.25">
      <c r="A256" s="23"/>
      <c r="B256" s="406"/>
      <c r="C256" s="407"/>
      <c r="D256" s="408"/>
      <c r="E256" s="409"/>
      <c r="F256" s="410"/>
      <c r="G256" s="411"/>
      <c r="H256" s="412"/>
      <c r="I256" s="413"/>
      <c r="J256" s="414"/>
      <c r="K256" s="415"/>
      <c r="L256" s="416"/>
      <c r="M256" s="416"/>
      <c r="N256" s="416"/>
      <c r="O256" s="417"/>
      <c r="P256" s="418"/>
      <c r="Q256" s="419"/>
      <c r="IO256" s="160"/>
    </row>
    <row r="257" spans="1:249" ht="20.25">
      <c r="A257" s="23"/>
      <c r="B257" s="406"/>
      <c r="C257" s="407"/>
      <c r="D257" s="408"/>
      <c r="E257" s="409"/>
      <c r="F257" s="410"/>
      <c r="G257" s="411"/>
      <c r="H257" s="412"/>
      <c r="I257" s="413"/>
      <c r="J257" s="414"/>
      <c r="K257" s="415"/>
      <c r="L257" s="416"/>
      <c r="M257" s="416"/>
      <c r="N257" s="416"/>
      <c r="O257" s="417"/>
      <c r="P257" s="418"/>
      <c r="Q257" s="419"/>
      <c r="IO257" s="160"/>
    </row>
    <row r="258" spans="1:249" ht="20.25">
      <c r="A258" s="23"/>
      <c r="B258" s="406"/>
      <c r="C258" s="407"/>
      <c r="D258" s="408"/>
      <c r="E258" s="409"/>
      <c r="F258" s="410"/>
      <c r="G258" s="411"/>
      <c r="H258" s="412"/>
      <c r="I258" s="413"/>
      <c r="J258" s="414"/>
      <c r="K258" s="415"/>
      <c r="L258" s="416"/>
      <c r="M258" s="416"/>
      <c r="N258" s="416"/>
      <c r="O258" s="417"/>
      <c r="P258" s="418"/>
      <c r="Q258" s="419"/>
      <c r="IO258" s="160"/>
    </row>
    <row r="259" spans="1:249" ht="20.25">
      <c r="A259" s="23"/>
      <c r="B259" s="406"/>
      <c r="C259" s="407"/>
      <c r="D259" s="408"/>
      <c r="E259" s="409"/>
      <c r="F259" s="410"/>
      <c r="G259" s="411"/>
      <c r="H259" s="412"/>
      <c r="I259" s="413"/>
      <c r="J259" s="414"/>
      <c r="K259" s="415"/>
      <c r="L259" s="416"/>
      <c r="M259" s="416"/>
      <c r="N259" s="416"/>
      <c r="O259" s="417"/>
      <c r="P259" s="418"/>
      <c r="Q259" s="419"/>
      <c r="IO259" s="160"/>
    </row>
    <row r="260" spans="1:249" ht="20.25">
      <c r="A260" s="23"/>
      <c r="B260" s="406"/>
      <c r="C260" s="407"/>
      <c r="D260" s="408"/>
      <c r="E260" s="409"/>
      <c r="F260" s="410"/>
      <c r="G260" s="411"/>
      <c r="H260" s="412"/>
      <c r="I260" s="413"/>
      <c r="J260" s="414"/>
      <c r="K260" s="415"/>
      <c r="L260" s="416"/>
      <c r="M260" s="416"/>
      <c r="N260" s="416"/>
      <c r="O260" s="417"/>
      <c r="P260" s="418"/>
      <c r="Q260" s="419"/>
      <c r="IO260" s="160"/>
    </row>
    <row r="261" spans="1:249" ht="20.25">
      <c r="A261" s="23"/>
      <c r="B261" s="406"/>
      <c r="C261" s="407"/>
      <c r="D261" s="408"/>
      <c r="E261" s="409"/>
      <c r="F261" s="410"/>
      <c r="G261" s="411"/>
      <c r="H261" s="412"/>
      <c r="I261" s="413"/>
      <c r="J261" s="414"/>
      <c r="K261" s="415"/>
      <c r="L261" s="416"/>
      <c r="M261" s="416"/>
      <c r="N261" s="416"/>
      <c r="O261" s="417"/>
      <c r="P261" s="418"/>
      <c r="Q261" s="419"/>
      <c r="IO261" s="160"/>
    </row>
    <row r="262" spans="1:249" ht="20.25">
      <c r="A262" s="23"/>
      <c r="B262" s="406"/>
      <c r="C262" s="407"/>
      <c r="D262" s="408"/>
      <c r="E262" s="409"/>
      <c r="F262" s="410"/>
      <c r="G262" s="411"/>
      <c r="H262" s="412"/>
      <c r="I262" s="413"/>
      <c r="J262" s="414"/>
      <c r="K262" s="415"/>
      <c r="L262" s="416"/>
      <c r="M262" s="416"/>
      <c r="N262" s="416"/>
      <c r="O262" s="417"/>
      <c r="P262" s="418"/>
      <c r="Q262" s="419"/>
      <c r="IO262" s="160"/>
    </row>
    <row r="263" spans="1:249" ht="20.25">
      <c r="A263" s="23"/>
      <c r="B263" s="406"/>
      <c r="C263" s="407"/>
      <c r="D263" s="408"/>
      <c r="E263" s="409"/>
      <c r="F263" s="410"/>
      <c r="G263" s="411"/>
      <c r="H263" s="412"/>
      <c r="I263" s="413"/>
      <c r="J263" s="414"/>
      <c r="K263" s="415"/>
      <c r="L263" s="416"/>
      <c r="M263" s="416"/>
      <c r="N263" s="416"/>
      <c r="O263" s="417"/>
      <c r="P263" s="418"/>
      <c r="Q263" s="419"/>
      <c r="IO263" s="160"/>
    </row>
    <row r="264" spans="1:249" ht="20.25">
      <c r="A264" s="23"/>
      <c r="B264" s="406"/>
      <c r="C264" s="407"/>
      <c r="D264" s="408"/>
      <c r="E264" s="409"/>
      <c r="F264" s="410"/>
      <c r="G264" s="411"/>
      <c r="H264" s="412"/>
      <c r="I264" s="413"/>
      <c r="J264" s="414"/>
      <c r="K264" s="415"/>
      <c r="L264" s="416"/>
      <c r="M264" s="416"/>
      <c r="N264" s="416"/>
      <c r="O264" s="417"/>
      <c r="P264" s="418"/>
      <c r="Q264" s="419"/>
      <c r="IO264" s="160"/>
    </row>
    <row r="265" spans="1:249" ht="20.25">
      <c r="A265" s="23"/>
      <c r="B265" s="406"/>
      <c r="C265" s="407"/>
      <c r="D265" s="408"/>
      <c r="E265" s="409"/>
      <c r="F265" s="410"/>
      <c r="G265" s="411"/>
      <c r="H265" s="412"/>
      <c r="I265" s="413"/>
      <c r="J265" s="414"/>
      <c r="K265" s="415"/>
      <c r="L265" s="416"/>
      <c r="M265" s="416"/>
      <c r="N265" s="416"/>
      <c r="O265" s="417"/>
      <c r="P265" s="418"/>
      <c r="Q265" s="419"/>
      <c r="IO265" s="160"/>
    </row>
    <row r="266" spans="1:249" ht="20.25">
      <c r="A266" s="23"/>
      <c r="B266" s="406"/>
      <c r="C266" s="407"/>
      <c r="D266" s="408"/>
      <c r="E266" s="409"/>
      <c r="F266" s="410"/>
      <c r="G266" s="411"/>
      <c r="H266" s="412"/>
      <c r="I266" s="413"/>
      <c r="J266" s="414"/>
      <c r="K266" s="415"/>
      <c r="L266" s="416"/>
      <c r="M266" s="416"/>
      <c r="N266" s="416"/>
      <c r="O266" s="417"/>
      <c r="P266" s="418"/>
      <c r="Q266" s="419"/>
      <c r="IO266" s="160"/>
    </row>
    <row r="267" spans="1:249" ht="20.25">
      <c r="A267" s="23"/>
      <c r="B267" s="406"/>
      <c r="C267" s="407"/>
      <c r="D267" s="408"/>
      <c r="E267" s="409"/>
      <c r="F267" s="410"/>
      <c r="G267" s="411"/>
      <c r="H267" s="412"/>
      <c r="I267" s="413"/>
      <c r="J267" s="414"/>
      <c r="K267" s="415"/>
      <c r="L267" s="416"/>
      <c r="M267" s="416"/>
      <c r="N267" s="416"/>
      <c r="O267" s="417"/>
      <c r="P267" s="418"/>
      <c r="Q267" s="419"/>
      <c r="IO267" s="160"/>
    </row>
    <row r="268" spans="1:249" ht="20.25">
      <c r="A268" s="23"/>
      <c r="B268" s="406"/>
      <c r="C268" s="407"/>
      <c r="D268" s="408"/>
      <c r="E268" s="409"/>
      <c r="F268" s="410"/>
      <c r="G268" s="411"/>
      <c r="H268" s="412"/>
      <c r="I268" s="413"/>
      <c r="J268" s="414"/>
      <c r="K268" s="415"/>
      <c r="L268" s="416"/>
      <c r="M268" s="416"/>
      <c r="N268" s="416"/>
      <c r="O268" s="417"/>
      <c r="P268" s="418"/>
      <c r="Q268" s="419"/>
      <c r="IO268" s="160"/>
    </row>
    <row r="269" spans="1:249" ht="20.25">
      <c r="A269" s="23"/>
      <c r="B269" s="406"/>
      <c r="C269" s="407"/>
      <c r="D269" s="408"/>
      <c r="E269" s="409"/>
      <c r="F269" s="410"/>
      <c r="G269" s="411"/>
      <c r="H269" s="412"/>
      <c r="I269" s="413"/>
      <c r="J269" s="414"/>
      <c r="K269" s="415"/>
      <c r="L269" s="416"/>
      <c r="M269" s="416"/>
      <c r="N269" s="416"/>
      <c r="O269" s="417"/>
      <c r="P269" s="418"/>
      <c r="Q269" s="419"/>
      <c r="IO269" s="160"/>
    </row>
    <row r="270" spans="1:249" ht="20.25">
      <c r="A270" s="23"/>
      <c r="B270" s="406"/>
      <c r="C270" s="407"/>
      <c r="D270" s="408"/>
      <c r="E270" s="409"/>
      <c r="F270" s="410"/>
      <c r="G270" s="411"/>
      <c r="H270" s="412"/>
      <c r="I270" s="413"/>
      <c r="J270" s="414"/>
      <c r="K270" s="415"/>
      <c r="L270" s="416"/>
      <c r="M270" s="416"/>
      <c r="N270" s="416"/>
      <c r="O270" s="417"/>
      <c r="P270" s="418"/>
      <c r="Q270" s="419"/>
      <c r="IO270" s="160"/>
    </row>
    <row r="271" spans="1:249" ht="20.25">
      <c r="A271" s="23"/>
      <c r="B271" s="406"/>
      <c r="C271" s="407"/>
      <c r="D271" s="408"/>
      <c r="E271" s="409"/>
      <c r="F271" s="410"/>
      <c r="G271" s="411"/>
      <c r="H271" s="412"/>
      <c r="I271" s="413"/>
      <c r="J271" s="414"/>
      <c r="K271" s="415"/>
      <c r="L271" s="416"/>
      <c r="M271" s="416"/>
      <c r="N271" s="416"/>
      <c r="O271" s="417"/>
      <c r="P271" s="418"/>
      <c r="Q271" s="419"/>
      <c r="IO271" s="160"/>
    </row>
    <row r="272" spans="1:249" ht="20.25">
      <c r="A272" s="23"/>
      <c r="B272" s="406"/>
      <c r="C272" s="407"/>
      <c r="D272" s="408"/>
      <c r="E272" s="409"/>
      <c r="F272" s="410"/>
      <c r="G272" s="411"/>
      <c r="H272" s="412"/>
      <c r="I272" s="413"/>
      <c r="J272" s="414"/>
      <c r="K272" s="415"/>
      <c r="L272" s="416"/>
      <c r="M272" s="416"/>
      <c r="N272" s="416"/>
      <c r="O272" s="417"/>
      <c r="P272" s="418"/>
      <c r="Q272" s="419"/>
      <c r="IO272" s="160"/>
    </row>
    <row r="273" spans="1:249" ht="20.25">
      <c r="A273" s="23"/>
      <c r="B273" s="406"/>
      <c r="C273" s="407"/>
      <c r="D273" s="408"/>
      <c r="E273" s="409"/>
      <c r="F273" s="410"/>
      <c r="G273" s="411"/>
      <c r="H273" s="412"/>
      <c r="I273" s="413"/>
      <c r="J273" s="414"/>
      <c r="K273" s="415"/>
      <c r="L273" s="416"/>
      <c r="M273" s="416"/>
      <c r="N273" s="416"/>
      <c r="O273" s="417"/>
      <c r="P273" s="418"/>
      <c r="Q273" s="419"/>
      <c r="IO273" s="160"/>
    </row>
    <row r="274" spans="1:249" ht="20.25">
      <c r="A274" s="23"/>
      <c r="B274" s="406"/>
      <c r="C274" s="407"/>
      <c r="D274" s="408"/>
      <c r="E274" s="409"/>
      <c r="F274" s="410"/>
      <c r="G274" s="411"/>
      <c r="H274" s="412"/>
      <c r="I274" s="413"/>
      <c r="J274" s="414"/>
      <c r="K274" s="415"/>
      <c r="L274" s="416"/>
      <c r="M274" s="416"/>
      <c r="N274" s="416"/>
      <c r="O274" s="417"/>
      <c r="P274" s="418"/>
      <c r="Q274" s="419"/>
      <c r="IO274" s="160"/>
    </row>
    <row r="275" spans="1:249" ht="20.25">
      <c r="A275" s="23"/>
      <c r="B275" s="406"/>
      <c r="C275" s="407"/>
      <c r="D275" s="408"/>
      <c r="E275" s="409"/>
      <c r="F275" s="410"/>
      <c r="G275" s="411"/>
      <c r="H275" s="412"/>
      <c r="I275" s="413"/>
      <c r="J275" s="414"/>
      <c r="K275" s="415"/>
      <c r="L275" s="416"/>
      <c r="M275" s="416"/>
      <c r="N275" s="416"/>
      <c r="O275" s="417"/>
      <c r="P275" s="418"/>
      <c r="Q275" s="419"/>
      <c r="IO275" s="160"/>
    </row>
    <row r="276" spans="1:249" ht="20.25">
      <c r="A276" s="23"/>
      <c r="B276" s="406"/>
      <c r="C276" s="407"/>
      <c r="D276" s="408"/>
      <c r="E276" s="409"/>
      <c r="F276" s="410"/>
      <c r="G276" s="411"/>
      <c r="H276" s="412"/>
      <c r="I276" s="413"/>
      <c r="J276" s="414"/>
      <c r="K276" s="415"/>
      <c r="L276" s="416"/>
      <c r="M276" s="416"/>
      <c r="N276" s="416"/>
      <c r="O276" s="417"/>
      <c r="P276" s="418"/>
      <c r="Q276" s="419"/>
      <c r="IO276" s="160"/>
    </row>
    <row r="277" spans="1:249" ht="20.25">
      <c r="A277" s="23"/>
      <c r="B277" s="406"/>
      <c r="C277" s="407"/>
      <c r="D277" s="408"/>
      <c r="E277" s="409"/>
      <c r="F277" s="410"/>
      <c r="G277" s="411"/>
      <c r="H277" s="412"/>
      <c r="I277" s="413"/>
      <c r="J277" s="414"/>
      <c r="K277" s="415"/>
      <c r="L277" s="416"/>
      <c r="M277" s="416"/>
      <c r="N277" s="416"/>
      <c r="O277" s="417"/>
      <c r="P277" s="418"/>
      <c r="Q277" s="419"/>
      <c r="IO277" s="160"/>
    </row>
    <row r="278" spans="1:249" ht="20.25">
      <c r="A278" s="23"/>
      <c r="B278" s="406"/>
      <c r="C278" s="407"/>
      <c r="D278" s="408"/>
      <c r="E278" s="409"/>
      <c r="F278" s="410"/>
      <c r="G278" s="411"/>
      <c r="H278" s="412"/>
      <c r="I278" s="413"/>
      <c r="J278" s="414"/>
      <c r="K278" s="415"/>
      <c r="L278" s="416"/>
      <c r="M278" s="416"/>
      <c r="N278" s="416"/>
      <c r="O278" s="417"/>
      <c r="P278" s="418"/>
      <c r="Q278" s="419"/>
      <c r="IO278" s="160"/>
    </row>
    <row r="279" spans="1:249" ht="20.25">
      <c r="A279" s="23"/>
      <c r="B279" s="406"/>
      <c r="C279" s="407"/>
      <c r="D279" s="408"/>
      <c r="E279" s="409"/>
      <c r="F279" s="410"/>
      <c r="G279" s="411"/>
      <c r="H279" s="412"/>
      <c r="I279" s="413"/>
      <c r="J279" s="414"/>
      <c r="K279" s="415"/>
      <c r="L279" s="416"/>
      <c r="M279" s="416"/>
      <c r="N279" s="416"/>
      <c r="O279" s="417"/>
      <c r="P279" s="418"/>
      <c r="Q279" s="419"/>
      <c r="IO279" s="160"/>
    </row>
    <row r="280" spans="1:249" ht="20.25">
      <c r="A280" s="23"/>
      <c r="B280" s="406"/>
      <c r="C280" s="407"/>
      <c r="D280" s="408"/>
      <c r="E280" s="409"/>
      <c r="F280" s="410"/>
      <c r="G280" s="411"/>
      <c r="H280" s="412"/>
      <c r="I280" s="413"/>
      <c r="J280" s="414"/>
      <c r="K280" s="415"/>
      <c r="L280" s="416"/>
      <c r="M280" s="416"/>
      <c r="N280" s="416"/>
      <c r="O280" s="417"/>
      <c r="P280" s="418"/>
      <c r="Q280" s="419"/>
      <c r="IO280" s="160"/>
    </row>
    <row r="281" spans="1:249" ht="20.25">
      <c r="A281" s="23"/>
      <c r="B281" s="406"/>
      <c r="C281" s="407"/>
      <c r="D281" s="408"/>
      <c r="E281" s="409"/>
      <c r="F281" s="410"/>
      <c r="G281" s="411"/>
      <c r="H281" s="412"/>
      <c r="I281" s="413"/>
      <c r="J281" s="414"/>
      <c r="K281" s="415"/>
      <c r="L281" s="416"/>
      <c r="M281" s="416"/>
      <c r="N281" s="416"/>
      <c r="O281" s="417"/>
      <c r="P281" s="418"/>
      <c r="Q281" s="419"/>
      <c r="IO281" s="160"/>
    </row>
    <row r="282" spans="1:249" ht="20.25">
      <c r="A282" s="23"/>
      <c r="B282" s="406"/>
      <c r="C282" s="407"/>
      <c r="D282" s="408"/>
      <c r="E282" s="409"/>
      <c r="F282" s="410"/>
      <c r="G282" s="411"/>
      <c r="H282" s="412"/>
      <c r="I282" s="413"/>
      <c r="J282" s="414"/>
      <c r="K282" s="415"/>
      <c r="L282" s="416"/>
      <c r="M282" s="416"/>
      <c r="N282" s="416"/>
      <c r="O282" s="417"/>
      <c r="P282" s="418"/>
      <c r="Q282" s="419"/>
      <c r="IO282" s="160"/>
    </row>
    <row r="283" spans="1:249" ht="20.25">
      <c r="A283" s="23"/>
      <c r="B283" s="406"/>
      <c r="C283" s="407"/>
      <c r="D283" s="408"/>
      <c r="E283" s="409"/>
      <c r="F283" s="410"/>
      <c r="G283" s="411"/>
      <c r="H283" s="412"/>
      <c r="I283" s="413"/>
      <c r="J283" s="414"/>
      <c r="K283" s="415"/>
      <c r="L283" s="416"/>
      <c r="M283" s="416"/>
      <c r="N283" s="416"/>
      <c r="O283" s="417"/>
      <c r="P283" s="418"/>
      <c r="Q283" s="419"/>
      <c r="IO283" s="160"/>
    </row>
    <row r="284" spans="1:249" ht="20.25">
      <c r="A284" s="23"/>
      <c r="B284" s="406"/>
      <c r="C284" s="407"/>
      <c r="D284" s="408"/>
      <c r="E284" s="409"/>
      <c r="F284" s="410"/>
      <c r="G284" s="411"/>
      <c r="H284" s="412"/>
      <c r="I284" s="413"/>
      <c r="J284" s="414"/>
      <c r="K284" s="415"/>
      <c r="L284" s="416"/>
      <c r="M284" s="416"/>
      <c r="N284" s="416"/>
      <c r="O284" s="417"/>
      <c r="P284" s="418"/>
      <c r="Q284" s="419"/>
      <c r="IO284" s="160"/>
    </row>
    <row r="285" spans="1:249" ht="20.25">
      <c r="A285" s="23"/>
      <c r="B285" s="406"/>
      <c r="C285" s="407"/>
      <c r="D285" s="408"/>
      <c r="E285" s="409"/>
      <c r="F285" s="410"/>
      <c r="G285" s="411"/>
      <c r="H285" s="412"/>
      <c r="I285" s="413"/>
      <c r="J285" s="414"/>
      <c r="K285" s="415"/>
      <c r="L285" s="416"/>
      <c r="M285" s="416"/>
      <c r="N285" s="416"/>
      <c r="O285" s="417"/>
      <c r="P285" s="418"/>
      <c r="Q285" s="419"/>
      <c r="IO285" s="160"/>
    </row>
    <row r="286" spans="1:249" ht="20.25">
      <c r="A286" s="23"/>
      <c r="B286" s="406"/>
      <c r="C286" s="407"/>
      <c r="D286" s="408"/>
      <c r="E286" s="409"/>
      <c r="F286" s="410"/>
      <c r="G286" s="411"/>
      <c r="H286" s="412"/>
      <c r="I286" s="413"/>
      <c r="J286" s="414"/>
      <c r="K286" s="415"/>
      <c r="L286" s="416"/>
      <c r="M286" s="416"/>
      <c r="N286" s="416"/>
      <c r="O286" s="417"/>
      <c r="P286" s="418"/>
      <c r="Q286" s="419"/>
      <c r="IO286" s="160"/>
    </row>
    <row r="287" spans="1:249" ht="20.25">
      <c r="A287" s="23"/>
      <c r="B287" s="406"/>
      <c r="C287" s="407"/>
      <c r="D287" s="408"/>
      <c r="E287" s="409"/>
      <c r="F287" s="410"/>
      <c r="G287" s="411"/>
      <c r="H287" s="412"/>
      <c r="I287" s="413"/>
      <c r="J287" s="414"/>
      <c r="K287" s="415"/>
      <c r="L287" s="416"/>
      <c r="M287" s="416"/>
      <c r="N287" s="416"/>
      <c r="O287" s="417"/>
      <c r="P287" s="418"/>
      <c r="Q287" s="419"/>
      <c r="IO287" s="160"/>
    </row>
    <row r="288" spans="1:249" ht="20.25">
      <c r="A288" s="23"/>
      <c r="B288" s="406"/>
      <c r="C288" s="407"/>
      <c r="D288" s="408"/>
      <c r="E288" s="409"/>
      <c r="F288" s="410"/>
      <c r="G288" s="411"/>
      <c r="H288" s="412"/>
      <c r="I288" s="413"/>
      <c r="J288" s="414"/>
      <c r="K288" s="415"/>
      <c r="L288" s="416"/>
      <c r="M288" s="416"/>
      <c r="N288" s="416"/>
      <c r="O288" s="417"/>
      <c r="P288" s="418"/>
      <c r="Q288" s="419"/>
      <c r="IO288" s="160"/>
    </row>
    <row r="289" spans="1:249" ht="20.25">
      <c r="A289" s="23"/>
      <c r="B289" s="406"/>
      <c r="C289" s="407"/>
      <c r="D289" s="408"/>
      <c r="E289" s="409"/>
      <c r="F289" s="410"/>
      <c r="G289" s="411"/>
      <c r="H289" s="412"/>
      <c r="I289" s="413"/>
      <c r="J289" s="414"/>
      <c r="K289" s="415"/>
      <c r="L289" s="416"/>
      <c r="M289" s="416"/>
      <c r="N289" s="416"/>
      <c r="O289" s="417"/>
      <c r="P289" s="418"/>
      <c r="Q289" s="419"/>
      <c r="IO289" s="160"/>
    </row>
    <row r="290" spans="1:249" ht="20.25">
      <c r="A290" s="23"/>
      <c r="B290" s="406"/>
      <c r="C290" s="407"/>
      <c r="D290" s="408"/>
      <c r="E290" s="409"/>
      <c r="F290" s="410"/>
      <c r="G290" s="411"/>
      <c r="H290" s="412"/>
      <c r="I290" s="413"/>
      <c r="J290" s="414"/>
      <c r="K290" s="415"/>
      <c r="L290" s="416"/>
      <c r="M290" s="416"/>
      <c r="N290" s="416"/>
      <c r="O290" s="417"/>
      <c r="P290" s="418"/>
      <c r="Q290" s="419"/>
      <c r="IO290" s="160"/>
    </row>
    <row r="291" spans="1:249" ht="20.25">
      <c r="A291" s="23"/>
      <c r="B291" s="406"/>
      <c r="C291" s="407"/>
      <c r="D291" s="408"/>
      <c r="E291" s="409"/>
      <c r="F291" s="410"/>
      <c r="G291" s="411"/>
      <c r="H291" s="412"/>
      <c r="I291" s="413"/>
      <c r="J291" s="414"/>
      <c r="K291" s="415"/>
      <c r="L291" s="416"/>
      <c r="M291" s="416"/>
      <c r="N291" s="416"/>
      <c r="O291" s="417"/>
      <c r="P291" s="418"/>
      <c r="Q291" s="419"/>
      <c r="IO291" s="160"/>
    </row>
    <row r="292" spans="1:249" ht="20.25">
      <c r="A292" s="23"/>
      <c r="B292" s="406"/>
      <c r="C292" s="407"/>
      <c r="D292" s="408"/>
      <c r="E292" s="409"/>
      <c r="F292" s="410"/>
      <c r="G292" s="411"/>
      <c r="H292" s="412"/>
      <c r="I292" s="413"/>
      <c r="J292" s="414"/>
      <c r="K292" s="415"/>
      <c r="L292" s="416"/>
      <c r="M292" s="416"/>
      <c r="N292" s="416"/>
      <c r="O292" s="417"/>
      <c r="P292" s="418"/>
      <c r="Q292" s="419"/>
      <c r="IO292" s="160"/>
    </row>
    <row r="293" spans="1:17" ht="20.25">
      <c r="A293" s="23"/>
      <c r="B293" s="406"/>
      <c r="C293" s="407"/>
      <c r="D293" s="408"/>
      <c r="E293" s="409"/>
      <c r="F293" s="410"/>
      <c r="G293" s="411"/>
      <c r="H293" s="412"/>
      <c r="I293" s="413"/>
      <c r="J293" s="414"/>
      <c r="K293" s="415"/>
      <c r="L293" s="416"/>
      <c r="M293" s="416"/>
      <c r="N293" s="416"/>
      <c r="O293" s="417"/>
      <c r="P293" s="418"/>
      <c r="Q293" s="419"/>
    </row>
    <row r="294" spans="1:17" ht="20.25">
      <c r="A294" s="23"/>
      <c r="B294" s="406"/>
      <c r="C294" s="407"/>
      <c r="D294" s="408"/>
      <c r="E294" s="409"/>
      <c r="F294" s="410"/>
      <c r="G294" s="411"/>
      <c r="H294" s="412"/>
      <c r="I294" s="413"/>
      <c r="J294" s="414"/>
      <c r="K294" s="415"/>
      <c r="L294" s="416"/>
      <c r="M294" s="416"/>
      <c r="N294" s="416"/>
      <c r="O294" s="417"/>
      <c r="P294" s="418"/>
      <c r="Q294" s="419"/>
    </row>
    <row r="295" spans="1:17" ht="20.25">
      <c r="A295" s="23"/>
      <c r="B295" s="406"/>
      <c r="C295" s="407"/>
      <c r="D295" s="408"/>
      <c r="E295" s="409"/>
      <c r="F295" s="410"/>
      <c r="G295" s="411"/>
      <c r="H295" s="412"/>
      <c r="I295" s="413"/>
      <c r="J295" s="414"/>
      <c r="K295" s="415"/>
      <c r="L295" s="416"/>
      <c r="M295" s="416"/>
      <c r="N295" s="416"/>
      <c r="O295" s="417"/>
      <c r="P295" s="418"/>
      <c r="Q295" s="419"/>
    </row>
    <row r="296" spans="1:17" ht="20.25">
      <c r="A296" s="23"/>
      <c r="B296" s="406"/>
      <c r="C296" s="407"/>
      <c r="D296" s="408"/>
      <c r="E296" s="409"/>
      <c r="F296" s="410"/>
      <c r="G296" s="411"/>
      <c r="H296" s="412"/>
      <c r="I296" s="413"/>
      <c r="J296" s="414"/>
      <c r="K296" s="415"/>
      <c r="L296" s="416"/>
      <c r="M296" s="416"/>
      <c r="N296" s="416"/>
      <c r="O296" s="417"/>
      <c r="P296" s="418"/>
      <c r="Q296" s="419"/>
    </row>
    <row r="297" spans="1:17" ht="20.25">
      <c r="A297" s="23"/>
      <c r="B297" s="406"/>
      <c r="C297" s="407"/>
      <c r="D297" s="408"/>
      <c r="E297" s="409"/>
      <c r="F297" s="410"/>
      <c r="G297" s="411"/>
      <c r="H297" s="412"/>
      <c r="I297" s="413"/>
      <c r="J297" s="414"/>
      <c r="K297" s="415"/>
      <c r="L297" s="416"/>
      <c r="M297" s="416"/>
      <c r="N297" s="416"/>
      <c r="O297" s="417"/>
      <c r="P297" s="418"/>
      <c r="Q297" s="419"/>
    </row>
    <row r="298" spans="1:17" ht="20.25">
      <c r="A298" s="23"/>
      <c r="B298" s="406"/>
      <c r="C298" s="407"/>
      <c r="D298" s="408"/>
      <c r="E298" s="409"/>
      <c r="F298" s="410"/>
      <c r="G298" s="411"/>
      <c r="H298" s="412"/>
      <c r="I298" s="413"/>
      <c r="J298" s="414"/>
      <c r="K298" s="415"/>
      <c r="L298" s="416"/>
      <c r="M298" s="416"/>
      <c r="N298" s="416"/>
      <c r="O298" s="417"/>
      <c r="P298" s="418"/>
      <c r="Q298" s="419"/>
    </row>
    <row r="299" spans="1:17" ht="20.25">
      <c r="A299" s="23"/>
      <c r="B299" s="406"/>
      <c r="C299" s="407"/>
      <c r="D299" s="408"/>
      <c r="E299" s="409"/>
      <c r="F299" s="410"/>
      <c r="G299" s="411"/>
      <c r="H299" s="412"/>
      <c r="I299" s="413"/>
      <c r="J299" s="414"/>
      <c r="K299" s="415"/>
      <c r="L299" s="416"/>
      <c r="M299" s="416"/>
      <c r="N299" s="416"/>
      <c r="O299" s="417"/>
      <c r="P299" s="418"/>
      <c r="Q299" s="419"/>
    </row>
    <row r="300" spans="1:17" ht="20.25">
      <c r="A300" s="23"/>
      <c r="B300" s="406"/>
      <c r="C300" s="407"/>
      <c r="D300" s="408"/>
      <c r="E300" s="409"/>
      <c r="F300" s="410"/>
      <c r="G300" s="411"/>
      <c r="H300" s="412"/>
      <c r="I300" s="413"/>
      <c r="J300" s="414"/>
      <c r="K300" s="415"/>
      <c r="L300" s="416"/>
      <c r="M300" s="416"/>
      <c r="N300" s="416"/>
      <c r="O300" s="417"/>
      <c r="P300" s="418"/>
      <c r="Q300" s="419"/>
    </row>
    <row r="301" spans="1:17" ht="20.25">
      <c r="A301" s="23"/>
      <c r="B301" s="406"/>
      <c r="C301" s="407"/>
      <c r="D301" s="408"/>
      <c r="E301" s="409"/>
      <c r="F301" s="410"/>
      <c r="G301" s="411"/>
      <c r="H301" s="412"/>
      <c r="I301" s="413"/>
      <c r="J301" s="414"/>
      <c r="K301" s="415"/>
      <c r="L301" s="416"/>
      <c r="M301" s="416"/>
      <c r="N301" s="416"/>
      <c r="O301" s="417"/>
      <c r="P301" s="418"/>
      <c r="Q301" s="419"/>
    </row>
    <row r="302" spans="1:17" ht="20.25">
      <c r="A302" s="23"/>
      <c r="B302" s="406"/>
      <c r="C302" s="407"/>
      <c r="D302" s="408"/>
      <c r="E302" s="409"/>
      <c r="F302" s="410"/>
      <c r="G302" s="411"/>
      <c r="H302" s="412"/>
      <c r="I302" s="413"/>
      <c r="J302" s="414"/>
      <c r="K302" s="415"/>
      <c r="L302" s="416"/>
      <c r="M302" s="416"/>
      <c r="N302" s="416"/>
      <c r="O302" s="417"/>
      <c r="P302" s="418"/>
      <c r="Q302" s="419"/>
    </row>
    <row r="303" spans="1:17" ht="20.25">
      <c r="A303" s="23"/>
      <c r="B303" s="406"/>
      <c r="C303" s="407"/>
      <c r="D303" s="408"/>
      <c r="E303" s="409"/>
      <c r="F303" s="410"/>
      <c r="G303" s="411"/>
      <c r="H303" s="412"/>
      <c r="I303" s="413"/>
      <c r="J303" s="414"/>
      <c r="K303" s="415"/>
      <c r="L303" s="416"/>
      <c r="M303" s="416"/>
      <c r="N303" s="416"/>
      <c r="O303" s="417"/>
      <c r="P303" s="418"/>
      <c r="Q303" s="419"/>
    </row>
    <row r="304" spans="1:17" ht="20.25">
      <c r="A304" s="23"/>
      <c r="B304" s="406"/>
      <c r="C304" s="407"/>
      <c r="D304" s="408"/>
      <c r="E304" s="409"/>
      <c r="F304" s="410"/>
      <c r="G304" s="411"/>
      <c r="H304" s="412"/>
      <c r="I304" s="413"/>
      <c r="J304" s="414"/>
      <c r="K304" s="415"/>
      <c r="L304" s="416"/>
      <c r="M304" s="416"/>
      <c r="N304" s="416"/>
      <c r="O304" s="417"/>
      <c r="P304" s="418"/>
      <c r="Q304" s="419"/>
    </row>
    <row r="305" spans="1:17" ht="20.25">
      <c r="A305" s="23"/>
      <c r="B305" s="406"/>
      <c r="C305" s="407"/>
      <c r="D305" s="408"/>
      <c r="E305" s="409"/>
      <c r="F305" s="410"/>
      <c r="G305" s="411"/>
      <c r="H305" s="412"/>
      <c r="I305" s="413"/>
      <c r="J305" s="414"/>
      <c r="K305" s="415"/>
      <c r="L305" s="416"/>
      <c r="M305" s="416"/>
      <c r="N305" s="416"/>
      <c r="O305" s="417"/>
      <c r="P305" s="418"/>
      <c r="Q305" s="419"/>
    </row>
    <row r="306" spans="1:17" ht="20.25">
      <c r="A306" s="23"/>
      <c r="B306" s="406"/>
      <c r="C306" s="407"/>
      <c r="D306" s="408"/>
      <c r="E306" s="409"/>
      <c r="F306" s="410"/>
      <c r="G306" s="411"/>
      <c r="H306" s="412"/>
      <c r="I306" s="413"/>
      <c r="J306" s="414"/>
      <c r="K306" s="415"/>
      <c r="L306" s="416"/>
      <c r="M306" s="416"/>
      <c r="N306" s="416"/>
      <c r="O306" s="417"/>
      <c r="P306" s="418"/>
      <c r="Q306" s="419"/>
    </row>
    <row r="307" spans="1:17" ht="20.25">
      <c r="A307" s="23"/>
      <c r="B307" s="406"/>
      <c r="C307" s="407"/>
      <c r="D307" s="408"/>
      <c r="E307" s="409"/>
      <c r="F307" s="410"/>
      <c r="G307" s="411"/>
      <c r="H307" s="412"/>
      <c r="I307" s="413"/>
      <c r="J307" s="414"/>
      <c r="K307" s="415"/>
      <c r="L307" s="416"/>
      <c r="M307" s="416"/>
      <c r="N307" s="416"/>
      <c r="O307" s="417"/>
      <c r="P307" s="418"/>
      <c r="Q307" s="419"/>
    </row>
    <row r="308" spans="1:17" ht="20.25">
      <c r="A308" s="23"/>
      <c r="B308" s="406"/>
      <c r="C308" s="407"/>
      <c r="D308" s="408"/>
      <c r="E308" s="409"/>
      <c r="F308" s="410"/>
      <c r="G308" s="411"/>
      <c r="H308" s="412"/>
      <c r="I308" s="413"/>
      <c r="J308" s="414"/>
      <c r="K308" s="415"/>
      <c r="L308" s="416"/>
      <c r="M308" s="416"/>
      <c r="N308" s="416"/>
      <c r="O308" s="417"/>
      <c r="P308" s="418"/>
      <c r="Q308" s="419"/>
    </row>
    <row r="309" spans="1:17" ht="20.25">
      <c r="A309" s="23"/>
      <c r="B309" s="406"/>
      <c r="C309" s="407"/>
      <c r="D309" s="408"/>
      <c r="E309" s="409"/>
      <c r="F309" s="410"/>
      <c r="G309" s="411"/>
      <c r="H309" s="412"/>
      <c r="I309" s="413"/>
      <c r="J309" s="414"/>
      <c r="K309" s="415"/>
      <c r="L309" s="416"/>
      <c r="M309" s="416"/>
      <c r="N309" s="416"/>
      <c r="O309" s="417"/>
      <c r="P309" s="418"/>
      <c r="Q309" s="419"/>
    </row>
    <row r="310" spans="1:17" ht="20.25">
      <c r="A310" s="23"/>
      <c r="B310" s="406"/>
      <c r="C310" s="407"/>
      <c r="D310" s="408"/>
      <c r="E310" s="409"/>
      <c r="F310" s="410"/>
      <c r="G310" s="411"/>
      <c r="H310" s="412"/>
      <c r="I310" s="413"/>
      <c r="J310" s="414"/>
      <c r="K310" s="415"/>
      <c r="L310" s="416"/>
      <c r="M310" s="416"/>
      <c r="N310" s="416"/>
      <c r="O310" s="417"/>
      <c r="P310" s="418"/>
      <c r="Q310" s="419"/>
    </row>
    <row r="311" spans="1:17" ht="20.25">
      <c r="A311" s="23"/>
      <c r="B311" s="406"/>
      <c r="C311" s="407"/>
      <c r="D311" s="408"/>
      <c r="E311" s="409"/>
      <c r="F311" s="410"/>
      <c r="G311" s="411"/>
      <c r="H311" s="412"/>
      <c r="I311" s="413"/>
      <c r="J311" s="414"/>
      <c r="K311" s="415"/>
      <c r="L311" s="416"/>
      <c r="M311" s="416"/>
      <c r="N311" s="416"/>
      <c r="O311" s="417"/>
      <c r="P311" s="418"/>
      <c r="Q311" s="419"/>
    </row>
    <row r="312" spans="1:17" ht="20.25">
      <c r="A312" s="23"/>
      <c r="B312" s="406"/>
      <c r="C312" s="407"/>
      <c r="D312" s="408"/>
      <c r="E312" s="409"/>
      <c r="F312" s="410"/>
      <c r="G312" s="411"/>
      <c r="H312" s="412"/>
      <c r="I312" s="413"/>
      <c r="J312" s="414"/>
      <c r="K312" s="415"/>
      <c r="L312" s="416"/>
      <c r="M312" s="416"/>
      <c r="N312" s="416"/>
      <c r="O312" s="417"/>
      <c r="P312" s="418"/>
      <c r="Q312" s="419"/>
    </row>
    <row r="313" spans="1:17" ht="20.25">
      <c r="A313" s="23"/>
      <c r="B313" s="406"/>
      <c r="C313" s="407"/>
      <c r="D313" s="408"/>
      <c r="E313" s="409"/>
      <c r="F313" s="410"/>
      <c r="G313" s="411"/>
      <c r="H313" s="412"/>
      <c r="I313" s="413"/>
      <c r="J313" s="414"/>
      <c r="K313" s="415"/>
      <c r="L313" s="416"/>
      <c r="M313" s="416"/>
      <c r="N313" s="416"/>
      <c r="O313" s="417"/>
      <c r="P313" s="418"/>
      <c r="Q313" s="419"/>
    </row>
    <row r="314" spans="1:17" ht="20.25">
      <c r="A314" s="23"/>
      <c r="B314" s="406"/>
      <c r="C314" s="407"/>
      <c r="D314" s="408"/>
      <c r="E314" s="409"/>
      <c r="F314" s="410"/>
      <c r="G314" s="411"/>
      <c r="H314" s="412"/>
      <c r="I314" s="413"/>
      <c r="J314" s="414"/>
      <c r="K314" s="415"/>
      <c r="L314" s="416"/>
      <c r="M314" s="416"/>
      <c r="N314" s="416"/>
      <c r="O314" s="417"/>
      <c r="P314" s="418"/>
      <c r="Q314" s="419"/>
    </row>
    <row r="315" spans="1:17" ht="20.25">
      <c r="A315" s="23"/>
      <c r="B315" s="406"/>
      <c r="C315" s="407"/>
      <c r="D315" s="408"/>
      <c r="E315" s="409"/>
      <c r="F315" s="410"/>
      <c r="G315" s="411"/>
      <c r="H315" s="412"/>
      <c r="I315" s="413"/>
      <c r="J315" s="414"/>
      <c r="K315" s="415"/>
      <c r="L315" s="416"/>
      <c r="M315" s="416"/>
      <c r="N315" s="416"/>
      <c r="O315" s="417"/>
      <c r="P315" s="418"/>
      <c r="Q315" s="419"/>
    </row>
    <row r="316" spans="1:17" ht="20.25">
      <c r="A316" s="23"/>
      <c r="B316" s="406"/>
      <c r="C316" s="407"/>
      <c r="D316" s="408"/>
      <c r="E316" s="409"/>
      <c r="F316" s="410"/>
      <c r="G316" s="411"/>
      <c r="H316" s="412"/>
      <c r="I316" s="413"/>
      <c r="J316" s="414"/>
      <c r="K316" s="415"/>
      <c r="L316" s="416"/>
      <c r="M316" s="416"/>
      <c r="N316" s="416"/>
      <c r="O316" s="417"/>
      <c r="P316" s="418"/>
      <c r="Q316" s="419"/>
    </row>
    <row r="317" spans="1:17" ht="20.25">
      <c r="A317" s="23"/>
      <c r="B317" s="406"/>
      <c r="C317" s="407"/>
      <c r="D317" s="408"/>
      <c r="E317" s="409"/>
      <c r="F317" s="410"/>
      <c r="G317" s="411"/>
      <c r="H317" s="412"/>
      <c r="I317" s="413"/>
      <c r="J317" s="414"/>
      <c r="K317" s="415"/>
      <c r="L317" s="416"/>
      <c r="M317" s="416"/>
      <c r="N317" s="416"/>
      <c r="O317" s="417"/>
      <c r="P317" s="418"/>
      <c r="Q317" s="419"/>
    </row>
    <row r="318" spans="1:17" ht="20.25">
      <c r="A318" s="23"/>
      <c r="B318" s="406"/>
      <c r="C318" s="407"/>
      <c r="D318" s="408"/>
      <c r="E318" s="409"/>
      <c r="F318" s="410"/>
      <c r="G318" s="411"/>
      <c r="H318" s="412"/>
      <c r="I318" s="413"/>
      <c r="J318" s="414"/>
      <c r="K318" s="415"/>
      <c r="L318" s="416"/>
      <c r="M318" s="416"/>
      <c r="N318" s="416"/>
      <c r="O318" s="417"/>
      <c r="P318" s="418"/>
      <c r="Q318" s="419"/>
    </row>
    <row r="319" spans="1:17" ht="20.25">
      <c r="A319" s="23"/>
      <c r="B319" s="406"/>
      <c r="C319" s="407"/>
      <c r="D319" s="408"/>
      <c r="E319" s="409"/>
      <c r="F319" s="410"/>
      <c r="G319" s="411"/>
      <c r="H319" s="412"/>
      <c r="I319" s="413"/>
      <c r="J319" s="414"/>
      <c r="K319" s="415"/>
      <c r="L319" s="416"/>
      <c r="M319" s="416"/>
      <c r="N319" s="416"/>
      <c r="O319" s="417"/>
      <c r="P319" s="418"/>
      <c r="Q319" s="419"/>
    </row>
    <row r="320" spans="1:17" ht="20.25">
      <c r="A320" s="23"/>
      <c r="B320" s="406"/>
      <c r="C320" s="407"/>
      <c r="D320" s="408"/>
      <c r="E320" s="409"/>
      <c r="F320" s="410"/>
      <c r="G320" s="411"/>
      <c r="H320" s="412"/>
      <c r="I320" s="413"/>
      <c r="J320" s="414"/>
      <c r="K320" s="415"/>
      <c r="L320" s="416"/>
      <c r="M320" s="416"/>
      <c r="N320" s="416"/>
      <c r="O320" s="417"/>
      <c r="P320" s="418"/>
      <c r="Q320" s="419"/>
    </row>
    <row r="321" spans="1:17" ht="20.25">
      <c r="A321" s="23"/>
      <c r="B321" s="406"/>
      <c r="C321" s="407"/>
      <c r="D321" s="408"/>
      <c r="E321" s="409"/>
      <c r="F321" s="410"/>
      <c r="G321" s="411"/>
      <c r="H321" s="412"/>
      <c r="I321" s="413"/>
      <c r="J321" s="414"/>
      <c r="K321" s="415"/>
      <c r="L321" s="416"/>
      <c r="M321" s="416"/>
      <c r="N321" s="416"/>
      <c r="O321" s="417"/>
      <c r="P321" s="418"/>
      <c r="Q321" s="419"/>
    </row>
    <row r="322" spans="1:17" ht="20.25">
      <c r="A322" s="23"/>
      <c r="B322" s="406"/>
      <c r="C322" s="407"/>
      <c r="D322" s="408"/>
      <c r="E322" s="409"/>
      <c r="F322" s="410"/>
      <c r="G322" s="411"/>
      <c r="H322" s="412"/>
      <c r="I322" s="413"/>
      <c r="J322" s="414"/>
      <c r="K322" s="415"/>
      <c r="L322" s="416"/>
      <c r="M322" s="416"/>
      <c r="N322" s="416"/>
      <c r="O322" s="417"/>
      <c r="P322" s="418"/>
      <c r="Q322" s="419"/>
    </row>
    <row r="323" spans="1:17" ht="20.25">
      <c r="A323" s="23"/>
      <c r="B323" s="406"/>
      <c r="C323" s="407"/>
      <c r="D323" s="408"/>
      <c r="E323" s="409"/>
      <c r="F323" s="410"/>
      <c r="G323" s="411"/>
      <c r="H323" s="412"/>
      <c r="I323" s="413"/>
      <c r="J323" s="414"/>
      <c r="K323" s="415"/>
      <c r="L323" s="416"/>
      <c r="M323" s="416"/>
      <c r="N323" s="416"/>
      <c r="O323" s="417"/>
      <c r="P323" s="418"/>
      <c r="Q323" s="419"/>
    </row>
    <row r="324" spans="1:17" ht="20.25">
      <c r="A324" s="23"/>
      <c r="B324" s="406"/>
      <c r="C324" s="407"/>
      <c r="D324" s="408"/>
      <c r="E324" s="409"/>
      <c r="F324" s="410"/>
      <c r="G324" s="411"/>
      <c r="H324" s="412"/>
      <c r="I324" s="413"/>
      <c r="J324" s="414"/>
      <c r="K324" s="415"/>
      <c r="L324" s="416"/>
      <c r="M324" s="416"/>
      <c r="N324" s="416"/>
      <c r="O324" s="417"/>
      <c r="P324" s="418"/>
      <c r="Q324" s="419"/>
    </row>
    <row r="325" spans="1:17" ht="20.25">
      <c r="A325" s="23"/>
      <c r="B325" s="406"/>
      <c r="C325" s="407"/>
      <c r="D325" s="408"/>
      <c r="E325" s="409"/>
      <c r="F325" s="410"/>
      <c r="G325" s="411"/>
      <c r="H325" s="412"/>
      <c r="I325" s="413"/>
      <c r="J325" s="414"/>
      <c r="K325" s="415"/>
      <c r="L325" s="416"/>
      <c r="M325" s="416"/>
      <c r="N325" s="416"/>
      <c r="O325" s="417"/>
      <c r="P325" s="418"/>
      <c r="Q325" s="419"/>
    </row>
    <row r="326" spans="1:17" ht="20.25">
      <c r="A326" s="23"/>
      <c r="B326" s="406"/>
      <c r="C326" s="407"/>
      <c r="D326" s="408"/>
      <c r="E326" s="409"/>
      <c r="F326" s="410"/>
      <c r="G326" s="411"/>
      <c r="H326" s="412"/>
      <c r="I326" s="413"/>
      <c r="J326" s="414"/>
      <c r="K326" s="415"/>
      <c r="L326" s="416"/>
      <c r="M326" s="416"/>
      <c r="N326" s="416"/>
      <c r="O326" s="417"/>
      <c r="P326" s="418"/>
      <c r="Q326" s="419"/>
    </row>
    <row r="327" spans="1:17" ht="20.25">
      <c r="A327" s="23"/>
      <c r="B327" s="406"/>
      <c r="C327" s="407"/>
      <c r="D327" s="408"/>
      <c r="E327" s="409"/>
      <c r="F327" s="410"/>
      <c r="G327" s="411"/>
      <c r="H327" s="412"/>
      <c r="I327" s="413"/>
      <c r="J327" s="414"/>
      <c r="K327" s="415"/>
      <c r="L327" s="416"/>
      <c r="M327" s="416"/>
      <c r="N327" s="416"/>
      <c r="O327" s="417"/>
      <c r="P327" s="418"/>
      <c r="Q327" s="419"/>
    </row>
    <row r="328" spans="1:17" ht="20.25">
      <c r="A328" s="23"/>
      <c r="B328" s="406"/>
      <c r="C328" s="407"/>
      <c r="D328" s="408"/>
      <c r="E328" s="409"/>
      <c r="F328" s="410"/>
      <c r="G328" s="411"/>
      <c r="H328" s="412"/>
      <c r="I328" s="413"/>
      <c r="J328" s="414"/>
      <c r="K328" s="415"/>
      <c r="L328" s="416"/>
      <c r="M328" s="416"/>
      <c r="N328" s="416"/>
      <c r="O328" s="417"/>
      <c r="P328" s="418"/>
      <c r="Q328" s="419"/>
    </row>
    <row r="329" spans="1:17" ht="20.25">
      <c r="A329" s="23"/>
      <c r="B329" s="406"/>
      <c r="C329" s="407"/>
      <c r="D329" s="408"/>
      <c r="E329" s="409"/>
      <c r="F329" s="410"/>
      <c r="G329" s="411"/>
      <c r="H329" s="412"/>
      <c r="I329" s="413"/>
      <c r="J329" s="414"/>
      <c r="K329" s="415"/>
      <c r="L329" s="416"/>
      <c r="M329" s="416"/>
      <c r="N329" s="416"/>
      <c r="O329" s="417"/>
      <c r="P329" s="418"/>
      <c r="Q329" s="419"/>
    </row>
    <row r="330" spans="1:17" ht="20.25">
      <c r="A330" s="23"/>
      <c r="B330" s="406"/>
      <c r="C330" s="407"/>
      <c r="D330" s="408"/>
      <c r="E330" s="409"/>
      <c r="F330" s="410"/>
      <c r="G330" s="411"/>
      <c r="H330" s="412"/>
      <c r="I330" s="413"/>
      <c r="J330" s="414"/>
      <c r="K330" s="415"/>
      <c r="L330" s="416"/>
      <c r="M330" s="416"/>
      <c r="N330" s="416"/>
      <c r="O330" s="417"/>
      <c r="P330" s="418"/>
      <c r="Q330" s="419"/>
    </row>
    <row r="331" spans="2:17" ht="20.25">
      <c r="B331" s="420"/>
      <c r="C331" s="421"/>
      <c r="D331" s="422"/>
      <c r="E331" s="423"/>
      <c r="F331" s="424"/>
      <c r="G331" s="425"/>
      <c r="H331" s="9"/>
      <c r="I331" s="426"/>
      <c r="J331" s="9"/>
      <c r="K331" s="427"/>
      <c r="L331" s="21"/>
      <c r="M331" s="21"/>
      <c r="N331" s="21"/>
      <c r="O331" s="169"/>
      <c r="P331" s="170"/>
      <c r="Q331" s="171"/>
    </row>
    <row r="332" spans="2:17" ht="20.25">
      <c r="B332" s="420"/>
      <c r="C332" s="421"/>
      <c r="D332" s="422"/>
      <c r="E332" s="423"/>
      <c r="F332" s="424"/>
      <c r="G332" s="425"/>
      <c r="H332" s="9"/>
      <c r="I332" s="426"/>
      <c r="J332" s="9"/>
      <c r="K332" s="427"/>
      <c r="L332" s="21"/>
      <c r="M332" s="21"/>
      <c r="N332" s="21"/>
      <c r="O332" s="169"/>
      <c r="P332" s="170"/>
      <c r="Q332" s="171"/>
    </row>
    <row r="333" spans="2:17" ht="20.25">
      <c r="B333" s="420"/>
      <c r="C333" s="421"/>
      <c r="D333" s="422"/>
      <c r="E333" s="423"/>
      <c r="F333" s="424"/>
      <c r="G333" s="425"/>
      <c r="H333" s="9"/>
      <c r="I333" s="426"/>
      <c r="J333" s="9"/>
      <c r="K333" s="427"/>
      <c r="L333" s="21"/>
      <c r="M333" s="21"/>
      <c r="N333" s="21"/>
      <c r="O333" s="169"/>
      <c r="P333" s="170"/>
      <c r="Q333" s="171"/>
    </row>
    <row r="334" spans="2:17" ht="20.25">
      <c r="B334" s="420"/>
      <c r="C334" s="421"/>
      <c r="D334" s="422"/>
      <c r="E334" s="423"/>
      <c r="F334" s="424"/>
      <c r="G334" s="425"/>
      <c r="H334" s="9"/>
      <c r="I334" s="426"/>
      <c r="J334" s="9"/>
      <c r="K334" s="427"/>
      <c r="L334" s="21"/>
      <c r="M334" s="21"/>
      <c r="N334" s="21"/>
      <c r="O334" s="169"/>
      <c r="P334" s="170"/>
      <c r="Q334" s="171"/>
    </row>
    <row r="335" spans="2:17" ht="20.25">
      <c r="B335" s="420"/>
      <c r="C335" s="421"/>
      <c r="D335" s="422"/>
      <c r="E335" s="423"/>
      <c r="F335" s="424"/>
      <c r="G335" s="425"/>
      <c r="H335" s="9"/>
      <c r="I335" s="426"/>
      <c r="J335" s="9"/>
      <c r="K335" s="427"/>
      <c r="L335" s="21"/>
      <c r="M335" s="21"/>
      <c r="N335" s="21"/>
      <c r="O335" s="169"/>
      <c r="P335" s="170"/>
      <c r="Q335" s="171"/>
    </row>
    <row r="336" spans="2:17" ht="20.25">
      <c r="B336" s="420"/>
      <c r="C336" s="421"/>
      <c r="D336" s="422"/>
      <c r="E336" s="423"/>
      <c r="F336" s="424"/>
      <c r="G336" s="425"/>
      <c r="H336" s="9"/>
      <c r="I336" s="426"/>
      <c r="J336" s="9"/>
      <c r="K336" s="427"/>
      <c r="L336" s="21"/>
      <c r="M336" s="21"/>
      <c r="N336" s="21"/>
      <c r="O336" s="169"/>
      <c r="P336" s="170"/>
      <c r="Q336" s="171"/>
    </row>
    <row r="337" spans="2:17" ht="20.25">
      <c r="B337" s="420"/>
      <c r="C337" s="421"/>
      <c r="D337" s="422"/>
      <c r="E337" s="423"/>
      <c r="F337" s="424"/>
      <c r="G337" s="425"/>
      <c r="H337" s="9"/>
      <c r="I337" s="426"/>
      <c r="J337" s="9"/>
      <c r="K337" s="427"/>
      <c r="L337" s="21"/>
      <c r="M337" s="21"/>
      <c r="N337" s="21"/>
      <c r="O337" s="169"/>
      <c r="P337" s="170"/>
      <c r="Q337" s="171"/>
    </row>
    <row r="338" spans="2:17" ht="20.25">
      <c r="B338" s="420"/>
      <c r="C338" s="421"/>
      <c r="D338" s="422"/>
      <c r="E338" s="423"/>
      <c r="F338" s="424"/>
      <c r="G338" s="425"/>
      <c r="H338" s="9"/>
      <c r="I338" s="426"/>
      <c r="J338" s="9"/>
      <c r="K338" s="427"/>
      <c r="L338" s="21"/>
      <c r="M338" s="21"/>
      <c r="N338" s="21"/>
      <c r="O338" s="169"/>
      <c r="P338" s="170"/>
      <c r="Q338" s="171"/>
    </row>
    <row r="339" spans="2:17" ht="20.25">
      <c r="B339" s="420"/>
      <c r="C339" s="421"/>
      <c r="D339" s="422"/>
      <c r="E339" s="423"/>
      <c r="F339" s="424"/>
      <c r="G339" s="425"/>
      <c r="H339" s="9"/>
      <c r="I339" s="426"/>
      <c r="J339" s="9"/>
      <c r="K339" s="427"/>
      <c r="L339" s="21"/>
      <c r="M339" s="21"/>
      <c r="N339" s="21"/>
      <c r="O339" s="169"/>
      <c r="P339" s="170"/>
      <c r="Q339" s="171"/>
    </row>
    <row r="340" spans="2:17" ht="20.25">
      <c r="B340" s="420"/>
      <c r="C340" s="421"/>
      <c r="D340" s="422"/>
      <c r="E340" s="423"/>
      <c r="F340" s="424"/>
      <c r="G340" s="425"/>
      <c r="H340" s="9"/>
      <c r="I340" s="426"/>
      <c r="J340" s="9"/>
      <c r="K340" s="427"/>
      <c r="L340" s="21"/>
      <c r="M340" s="21"/>
      <c r="N340" s="21"/>
      <c r="O340" s="169"/>
      <c r="P340" s="170"/>
      <c r="Q340" s="171"/>
    </row>
    <row r="341" spans="2:17" ht="20.25">
      <c r="B341" s="420"/>
      <c r="C341" s="421"/>
      <c r="D341" s="422"/>
      <c r="E341" s="423"/>
      <c r="F341" s="424"/>
      <c r="G341" s="425"/>
      <c r="H341" s="9"/>
      <c r="I341" s="426"/>
      <c r="J341" s="9"/>
      <c r="K341" s="427"/>
      <c r="L341" s="21"/>
      <c r="M341" s="21"/>
      <c r="N341" s="21"/>
      <c r="O341" s="169"/>
      <c r="P341" s="170"/>
      <c r="Q341" s="171"/>
    </row>
    <row r="342" spans="2:17" ht="20.25">
      <c r="B342" s="420"/>
      <c r="C342" s="421"/>
      <c r="D342" s="422"/>
      <c r="E342" s="423"/>
      <c r="F342" s="424"/>
      <c r="G342" s="425"/>
      <c r="H342" s="9"/>
      <c r="I342" s="426"/>
      <c r="J342" s="9"/>
      <c r="K342" s="427"/>
      <c r="L342" s="21"/>
      <c r="M342" s="21"/>
      <c r="N342" s="21"/>
      <c r="O342" s="169"/>
      <c r="P342" s="170"/>
      <c r="Q342" s="171"/>
    </row>
    <row r="343" spans="2:17" ht="20.25">
      <c r="B343" s="420"/>
      <c r="C343" s="421"/>
      <c r="D343" s="422"/>
      <c r="E343" s="423"/>
      <c r="F343" s="424"/>
      <c r="G343" s="425"/>
      <c r="H343" s="9"/>
      <c r="I343" s="426"/>
      <c r="J343" s="9"/>
      <c r="K343" s="427"/>
      <c r="L343" s="21"/>
      <c r="M343" s="21"/>
      <c r="N343" s="21"/>
      <c r="O343" s="169"/>
      <c r="P343" s="170"/>
      <c r="Q343" s="171"/>
    </row>
    <row r="344" spans="2:17" ht="20.25">
      <c r="B344" s="420"/>
      <c r="C344" s="421"/>
      <c r="D344" s="422"/>
      <c r="E344" s="423"/>
      <c r="F344" s="424"/>
      <c r="G344" s="425"/>
      <c r="H344" s="9"/>
      <c r="I344" s="426"/>
      <c r="J344" s="9"/>
      <c r="K344" s="427"/>
      <c r="L344" s="21"/>
      <c r="M344" s="21"/>
      <c r="N344" s="21"/>
      <c r="O344" s="169"/>
      <c r="P344" s="170"/>
      <c r="Q344" s="171"/>
    </row>
    <row r="345" spans="2:17" ht="20.25">
      <c r="B345" s="420"/>
      <c r="C345" s="421"/>
      <c r="D345" s="422"/>
      <c r="E345" s="423"/>
      <c r="F345" s="424"/>
      <c r="G345" s="425"/>
      <c r="H345" s="9"/>
      <c r="I345" s="426"/>
      <c r="J345" s="9"/>
      <c r="K345" s="427"/>
      <c r="L345" s="21"/>
      <c r="M345" s="21"/>
      <c r="N345" s="21"/>
      <c r="O345" s="169"/>
      <c r="P345" s="170"/>
      <c r="Q345" s="171"/>
    </row>
    <row r="346" spans="2:17" ht="20.25">
      <c r="B346" s="420"/>
      <c r="C346" s="421"/>
      <c r="D346" s="422"/>
      <c r="E346" s="423"/>
      <c r="F346" s="424"/>
      <c r="G346" s="425"/>
      <c r="H346" s="9"/>
      <c r="I346" s="426"/>
      <c r="J346" s="9"/>
      <c r="K346" s="427"/>
      <c r="L346" s="21"/>
      <c r="M346" s="21"/>
      <c r="N346" s="21"/>
      <c r="O346" s="169"/>
      <c r="P346" s="170"/>
      <c r="Q346" s="171"/>
    </row>
    <row r="347" spans="2:17" ht="20.25">
      <c r="B347" s="420"/>
      <c r="C347" s="421"/>
      <c r="D347" s="422"/>
      <c r="E347" s="423"/>
      <c r="F347" s="424"/>
      <c r="G347" s="425"/>
      <c r="H347" s="9"/>
      <c r="I347" s="426"/>
      <c r="J347" s="9"/>
      <c r="K347" s="427"/>
      <c r="L347" s="21"/>
      <c r="M347" s="21"/>
      <c r="N347" s="21"/>
      <c r="O347" s="169"/>
      <c r="P347" s="170"/>
      <c r="Q347" s="171"/>
    </row>
    <row r="348" spans="2:17" ht="20.25">
      <c r="B348" s="420"/>
      <c r="C348" s="421"/>
      <c r="D348" s="422"/>
      <c r="E348" s="423"/>
      <c r="F348" s="424"/>
      <c r="G348" s="425"/>
      <c r="H348" s="9"/>
      <c r="I348" s="426"/>
      <c r="J348" s="9"/>
      <c r="K348" s="427"/>
      <c r="L348" s="21"/>
      <c r="M348" s="21"/>
      <c r="N348" s="21"/>
      <c r="O348" s="169"/>
      <c r="P348" s="170"/>
      <c r="Q348" s="171"/>
    </row>
    <row r="349" spans="2:17" ht="20.25">
      <c r="B349" s="420"/>
      <c r="C349" s="421"/>
      <c r="D349" s="422"/>
      <c r="E349" s="423"/>
      <c r="F349" s="424"/>
      <c r="G349" s="425"/>
      <c r="H349" s="9"/>
      <c r="I349" s="426"/>
      <c r="J349" s="9"/>
      <c r="K349" s="427"/>
      <c r="L349" s="21"/>
      <c r="M349" s="21"/>
      <c r="N349" s="21"/>
      <c r="O349" s="169"/>
      <c r="P349" s="170"/>
      <c r="Q349" s="171"/>
    </row>
    <row r="350" spans="2:17" ht="20.25">
      <c r="B350" s="420"/>
      <c r="C350" s="421"/>
      <c r="D350" s="422"/>
      <c r="E350" s="423"/>
      <c r="F350" s="424"/>
      <c r="G350" s="425"/>
      <c r="H350" s="9"/>
      <c r="I350" s="426"/>
      <c r="J350" s="9"/>
      <c r="K350" s="427"/>
      <c r="L350" s="21"/>
      <c r="M350" s="21"/>
      <c r="N350" s="21"/>
      <c r="O350" s="169"/>
      <c r="P350" s="170"/>
      <c r="Q350" s="171"/>
    </row>
    <row r="351" spans="2:17" ht="20.25">
      <c r="B351" s="420"/>
      <c r="C351" s="421"/>
      <c r="D351" s="422"/>
      <c r="E351" s="423"/>
      <c r="F351" s="424"/>
      <c r="G351" s="425"/>
      <c r="H351" s="9"/>
      <c r="I351" s="426"/>
      <c r="J351" s="9"/>
      <c r="K351" s="427"/>
      <c r="L351" s="21"/>
      <c r="M351" s="21"/>
      <c r="N351" s="21"/>
      <c r="O351" s="169"/>
      <c r="P351" s="170"/>
      <c r="Q351" s="171"/>
    </row>
    <row r="352" spans="2:17" ht="20.25">
      <c r="B352" s="420"/>
      <c r="C352" s="421"/>
      <c r="D352" s="422"/>
      <c r="E352" s="423"/>
      <c r="F352" s="424"/>
      <c r="G352" s="425"/>
      <c r="H352" s="9"/>
      <c r="I352" s="426"/>
      <c r="J352" s="9"/>
      <c r="K352" s="427"/>
      <c r="L352" s="21"/>
      <c r="M352" s="21"/>
      <c r="N352" s="21"/>
      <c r="O352" s="169"/>
      <c r="P352" s="170"/>
      <c r="Q352" s="171"/>
    </row>
    <row r="353" spans="2:17" ht="20.25">
      <c r="B353" s="420"/>
      <c r="C353" s="421"/>
      <c r="D353" s="422"/>
      <c r="E353" s="423"/>
      <c r="F353" s="424"/>
      <c r="G353" s="425"/>
      <c r="H353" s="9"/>
      <c r="I353" s="426"/>
      <c r="J353" s="9"/>
      <c r="K353" s="427"/>
      <c r="L353" s="21"/>
      <c r="M353" s="21"/>
      <c r="N353" s="21"/>
      <c r="O353" s="169"/>
      <c r="P353" s="170"/>
      <c r="Q353" s="171"/>
    </row>
    <row r="354" spans="2:17" ht="20.25">
      <c r="B354" s="420"/>
      <c r="C354" s="421"/>
      <c r="D354" s="422"/>
      <c r="E354" s="423"/>
      <c r="F354" s="424"/>
      <c r="G354" s="425"/>
      <c r="H354" s="9"/>
      <c r="I354" s="426"/>
      <c r="J354" s="9"/>
      <c r="K354" s="427"/>
      <c r="L354" s="21"/>
      <c r="M354" s="21"/>
      <c r="N354" s="21"/>
      <c r="O354" s="169"/>
      <c r="P354" s="170"/>
      <c r="Q354" s="171"/>
    </row>
    <row r="355" spans="2:17" ht="20.25">
      <c r="B355" s="420"/>
      <c r="C355" s="421"/>
      <c r="D355" s="422"/>
      <c r="E355" s="423"/>
      <c r="F355" s="424"/>
      <c r="G355" s="425"/>
      <c r="H355" s="9"/>
      <c r="I355" s="426"/>
      <c r="J355" s="9"/>
      <c r="K355" s="427"/>
      <c r="L355" s="21"/>
      <c r="M355" s="21"/>
      <c r="N355" s="21"/>
      <c r="O355" s="169"/>
      <c r="P355" s="170"/>
      <c r="Q355" s="171"/>
    </row>
    <row r="356" spans="2:17" ht="20.25">
      <c r="B356" s="420"/>
      <c r="C356" s="421"/>
      <c r="D356" s="422"/>
      <c r="E356" s="423"/>
      <c r="F356" s="424"/>
      <c r="G356" s="425"/>
      <c r="H356" s="9"/>
      <c r="I356" s="426"/>
      <c r="J356" s="9"/>
      <c r="K356" s="427"/>
      <c r="L356" s="21"/>
      <c r="M356" s="21"/>
      <c r="N356" s="21"/>
      <c r="O356" s="169"/>
      <c r="P356" s="170"/>
      <c r="Q356" s="171"/>
    </row>
    <row r="357" spans="2:17" ht="20.25">
      <c r="B357" s="420"/>
      <c r="C357" s="421"/>
      <c r="D357" s="422"/>
      <c r="E357" s="423"/>
      <c r="F357" s="424"/>
      <c r="G357" s="425"/>
      <c r="H357" s="9"/>
      <c r="I357" s="426"/>
      <c r="J357" s="9"/>
      <c r="K357" s="427"/>
      <c r="L357" s="21"/>
      <c r="M357" s="21"/>
      <c r="N357" s="21"/>
      <c r="O357" s="169"/>
      <c r="P357" s="170"/>
      <c r="Q357" s="171"/>
    </row>
    <row r="358" spans="2:17" ht="20.25">
      <c r="B358" s="420"/>
      <c r="C358" s="421"/>
      <c r="D358" s="422"/>
      <c r="E358" s="423"/>
      <c r="F358" s="424"/>
      <c r="G358" s="425"/>
      <c r="H358" s="9"/>
      <c r="I358" s="426"/>
      <c r="J358" s="9"/>
      <c r="K358" s="427"/>
      <c r="L358" s="21"/>
      <c r="M358" s="21"/>
      <c r="N358" s="21"/>
      <c r="O358" s="169"/>
      <c r="P358" s="170"/>
      <c r="Q358" s="171"/>
    </row>
    <row r="359" spans="2:17" ht="20.25">
      <c r="B359" s="420"/>
      <c r="C359" s="421"/>
      <c r="D359" s="422"/>
      <c r="E359" s="423"/>
      <c r="F359" s="424"/>
      <c r="G359" s="425"/>
      <c r="H359" s="9"/>
      <c r="I359" s="426"/>
      <c r="J359" s="9"/>
      <c r="K359" s="427"/>
      <c r="L359" s="21"/>
      <c r="M359" s="21"/>
      <c r="N359" s="21"/>
      <c r="O359" s="169"/>
      <c r="P359" s="170"/>
      <c r="Q359" s="171"/>
    </row>
    <row r="360" spans="2:17" ht="20.25">
      <c r="B360" s="420"/>
      <c r="C360" s="421"/>
      <c r="D360" s="422"/>
      <c r="E360" s="423"/>
      <c r="F360" s="424"/>
      <c r="G360" s="425"/>
      <c r="H360" s="9"/>
      <c r="I360" s="426"/>
      <c r="J360" s="9"/>
      <c r="K360" s="427"/>
      <c r="L360" s="21"/>
      <c r="M360" s="21"/>
      <c r="N360" s="21"/>
      <c r="O360" s="169"/>
      <c r="P360" s="170"/>
      <c r="Q360" s="171"/>
    </row>
    <row r="361" spans="2:17" ht="20.25">
      <c r="B361" s="420"/>
      <c r="C361" s="421"/>
      <c r="D361" s="422"/>
      <c r="E361" s="423"/>
      <c r="F361" s="424"/>
      <c r="G361" s="425"/>
      <c r="H361" s="9"/>
      <c r="I361" s="426"/>
      <c r="J361" s="9"/>
      <c r="K361" s="427"/>
      <c r="L361" s="21"/>
      <c r="M361" s="21"/>
      <c r="N361" s="21"/>
      <c r="O361" s="169"/>
      <c r="P361" s="170"/>
      <c r="Q361" s="171"/>
    </row>
    <row r="362" spans="2:17" ht="20.25">
      <c r="B362" s="420"/>
      <c r="C362" s="421"/>
      <c r="D362" s="422"/>
      <c r="E362" s="423"/>
      <c r="F362" s="424"/>
      <c r="G362" s="425"/>
      <c r="H362" s="9"/>
      <c r="I362" s="426"/>
      <c r="J362" s="9"/>
      <c r="K362" s="427"/>
      <c r="L362" s="21"/>
      <c r="M362" s="21"/>
      <c r="N362" s="21"/>
      <c r="O362" s="169"/>
      <c r="P362" s="170"/>
      <c r="Q362" s="171"/>
    </row>
    <row r="363" spans="2:17" ht="20.25">
      <c r="B363" s="420"/>
      <c r="C363" s="421"/>
      <c r="D363" s="422"/>
      <c r="E363" s="423"/>
      <c r="F363" s="424"/>
      <c r="G363" s="425"/>
      <c r="H363" s="9"/>
      <c r="I363" s="426"/>
      <c r="J363" s="9"/>
      <c r="K363" s="427"/>
      <c r="L363" s="21"/>
      <c r="M363" s="21"/>
      <c r="N363" s="21"/>
      <c r="O363" s="169"/>
      <c r="P363" s="170"/>
      <c r="Q363" s="171"/>
    </row>
    <row r="364" spans="2:17" ht="20.25">
      <c r="B364" s="420"/>
      <c r="C364" s="421"/>
      <c r="D364" s="422"/>
      <c r="E364" s="423"/>
      <c r="F364" s="424"/>
      <c r="G364" s="425"/>
      <c r="H364" s="9"/>
      <c r="I364" s="426"/>
      <c r="J364" s="9"/>
      <c r="K364" s="427"/>
      <c r="L364" s="21"/>
      <c r="M364" s="21"/>
      <c r="N364" s="21"/>
      <c r="O364" s="169"/>
      <c r="P364" s="170"/>
      <c r="Q364" s="171"/>
    </row>
    <row r="365" spans="2:17" ht="20.25">
      <c r="B365" s="420"/>
      <c r="C365" s="421"/>
      <c r="D365" s="422"/>
      <c r="E365" s="423"/>
      <c r="F365" s="424"/>
      <c r="G365" s="425"/>
      <c r="H365" s="9"/>
      <c r="I365" s="426"/>
      <c r="J365" s="9"/>
      <c r="K365" s="427"/>
      <c r="L365" s="21"/>
      <c r="M365" s="21"/>
      <c r="N365" s="21"/>
      <c r="O365" s="169"/>
      <c r="P365" s="170"/>
      <c r="Q365" s="171"/>
    </row>
    <row r="366" spans="2:17" ht="20.25">
      <c r="B366" s="420"/>
      <c r="C366" s="421"/>
      <c r="D366" s="422"/>
      <c r="E366" s="423"/>
      <c r="F366" s="424"/>
      <c r="G366" s="425"/>
      <c r="H366" s="9"/>
      <c r="I366" s="426"/>
      <c r="J366" s="9"/>
      <c r="K366" s="427"/>
      <c r="L366" s="21"/>
      <c r="M366" s="21"/>
      <c r="N366" s="21"/>
      <c r="O366" s="169"/>
      <c r="P366" s="170"/>
      <c r="Q366" s="171"/>
    </row>
    <row r="367" spans="2:17" ht="20.25">
      <c r="B367" s="420"/>
      <c r="C367" s="421"/>
      <c r="D367" s="422"/>
      <c r="E367" s="423"/>
      <c r="F367" s="424"/>
      <c r="G367" s="425"/>
      <c r="H367" s="9"/>
      <c r="I367" s="426"/>
      <c r="J367" s="9"/>
      <c r="K367" s="427"/>
      <c r="L367" s="21"/>
      <c r="M367" s="21"/>
      <c r="N367" s="21"/>
      <c r="O367" s="169"/>
      <c r="P367" s="170"/>
      <c r="Q367" s="171"/>
    </row>
    <row r="368" spans="2:17" ht="20.25">
      <c r="B368" s="420"/>
      <c r="C368" s="421"/>
      <c r="D368" s="422"/>
      <c r="E368" s="423"/>
      <c r="F368" s="424"/>
      <c r="G368" s="425"/>
      <c r="H368" s="9"/>
      <c r="I368" s="426"/>
      <c r="J368" s="9"/>
      <c r="K368" s="427"/>
      <c r="L368" s="21"/>
      <c r="M368" s="21"/>
      <c r="N368" s="21"/>
      <c r="O368" s="169"/>
      <c r="P368" s="170"/>
      <c r="Q368" s="171"/>
    </row>
    <row r="369" spans="2:17" ht="20.25">
      <c r="B369" s="420"/>
      <c r="C369" s="421"/>
      <c r="D369" s="422"/>
      <c r="E369" s="423"/>
      <c r="F369" s="424"/>
      <c r="G369" s="425"/>
      <c r="H369" s="9"/>
      <c r="I369" s="426"/>
      <c r="J369" s="9"/>
      <c r="K369" s="427"/>
      <c r="L369" s="21"/>
      <c r="M369" s="21"/>
      <c r="N369" s="21"/>
      <c r="O369" s="169"/>
      <c r="P369" s="170"/>
      <c r="Q369" s="171"/>
    </row>
    <row r="370" spans="2:17" ht="20.25">
      <c r="B370" s="420"/>
      <c r="C370" s="421"/>
      <c r="D370" s="422"/>
      <c r="E370" s="423"/>
      <c r="F370" s="424"/>
      <c r="G370" s="425"/>
      <c r="H370" s="9"/>
      <c r="I370" s="426"/>
      <c r="J370" s="9"/>
      <c r="K370" s="427"/>
      <c r="L370" s="21"/>
      <c r="M370" s="21"/>
      <c r="N370" s="21"/>
      <c r="O370" s="169"/>
      <c r="P370" s="170"/>
      <c r="Q370" s="171"/>
    </row>
    <row r="371" spans="2:17" ht="20.25">
      <c r="B371" s="420"/>
      <c r="C371" s="421"/>
      <c r="D371" s="422"/>
      <c r="E371" s="423"/>
      <c r="F371" s="424"/>
      <c r="G371" s="425"/>
      <c r="H371" s="9"/>
      <c r="I371" s="426"/>
      <c r="J371" s="9"/>
      <c r="K371" s="427"/>
      <c r="L371" s="21"/>
      <c r="M371" s="21"/>
      <c r="N371" s="21"/>
      <c r="O371" s="169"/>
      <c r="P371" s="170"/>
      <c r="Q371" s="171"/>
    </row>
    <row r="372" spans="2:17" ht="20.25">
      <c r="B372" s="420"/>
      <c r="C372" s="421"/>
      <c r="D372" s="422"/>
      <c r="E372" s="423"/>
      <c r="F372" s="424"/>
      <c r="G372" s="425"/>
      <c r="H372" s="9"/>
      <c r="I372" s="426"/>
      <c r="J372" s="9"/>
      <c r="K372" s="427"/>
      <c r="L372" s="21"/>
      <c r="M372" s="21"/>
      <c r="N372" s="21"/>
      <c r="O372" s="169"/>
      <c r="P372" s="170"/>
      <c r="Q372" s="171"/>
    </row>
    <row r="373" spans="2:17" ht="20.25">
      <c r="B373" s="420"/>
      <c r="C373" s="421"/>
      <c r="D373" s="422"/>
      <c r="E373" s="423"/>
      <c r="F373" s="424"/>
      <c r="G373" s="425"/>
      <c r="H373" s="9"/>
      <c r="I373" s="426"/>
      <c r="J373" s="9"/>
      <c r="K373" s="427"/>
      <c r="L373" s="21"/>
      <c r="M373" s="21"/>
      <c r="N373" s="21"/>
      <c r="O373" s="169"/>
      <c r="P373" s="170"/>
      <c r="Q373" s="171"/>
    </row>
    <row r="374" spans="2:17" ht="20.25">
      <c r="B374" s="420"/>
      <c r="C374" s="421"/>
      <c r="D374" s="422"/>
      <c r="E374" s="423"/>
      <c r="F374" s="424"/>
      <c r="G374" s="425"/>
      <c r="H374" s="9"/>
      <c r="I374" s="426"/>
      <c r="J374" s="9"/>
      <c r="K374" s="427"/>
      <c r="L374" s="21"/>
      <c r="M374" s="21"/>
      <c r="N374" s="21"/>
      <c r="O374" s="169"/>
      <c r="P374" s="170"/>
      <c r="Q374" s="171"/>
    </row>
    <row r="375" spans="2:17" ht="21" thickBot="1">
      <c r="B375" s="420"/>
      <c r="C375" s="421"/>
      <c r="D375" s="422"/>
      <c r="E375" s="423"/>
      <c r="F375" s="424"/>
      <c r="G375" s="425"/>
      <c r="H375" s="9"/>
      <c r="I375" s="426"/>
      <c r="J375" s="9"/>
      <c r="K375" s="427"/>
      <c r="L375" s="21"/>
      <c r="M375" s="21"/>
      <c r="N375" s="21"/>
      <c r="O375" s="169"/>
      <c r="P375" s="170"/>
      <c r="Q375" s="171"/>
    </row>
  </sheetData>
  <sheetProtection/>
  <conditionalFormatting sqref="K223:K330">
    <cfRule type="expression" priority="1" dxfId="18" stopIfTrue="1">
      <formula>$K223=66</formula>
    </cfRule>
    <cfRule type="expression" priority="16" dxfId="23" stopIfTrue="1">
      <formula>$K223=39</formula>
    </cfRule>
    <cfRule type="expression" priority="17" dxfId="22" stopIfTrue="1">
      <formula>$K223=35</formula>
    </cfRule>
  </conditionalFormatting>
  <conditionalFormatting sqref="K331:K65536 K3">
    <cfRule type="expression" priority="12" dxfId="18" stopIfTrue="1">
      <formula>$L3=66</formula>
    </cfRule>
    <cfRule type="expression" priority="13" dxfId="20" stopIfTrue="1">
      <formula>$L3=39</formula>
    </cfRule>
    <cfRule type="expression" priority="14" dxfId="19" stopIfTrue="1">
      <formula>$L3=25</formula>
    </cfRule>
  </conditionalFormatting>
  <conditionalFormatting sqref="G223:G65536">
    <cfRule type="expression" priority="22" dxfId="18" stopIfTrue="1">
      <formula>$F224=f</formula>
    </cfRule>
  </conditionalFormatting>
  <conditionalFormatting sqref="G3">
    <cfRule type="expression" priority="30" dxfId="17" stopIfTrue="1">
      <formula>$G4=f</formula>
    </cfRule>
  </conditionalFormatting>
  <conditionalFormatting sqref="C4:Q222">
    <cfRule type="expression" priority="31" dxfId="2" stopIfTrue="1">
      <formula>MODE(ROW(),2)</formula>
    </cfRule>
  </conditionalFormatting>
  <printOptions/>
  <pageMargins left="0.7" right="0.7" top="0.75" bottom="0.75" header="0.4921259845" footer="0.492125984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/>
  <dimension ref="A1:AJ325"/>
  <sheetViews>
    <sheetView showGridLines="0"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1" width="18.140625" style="118" customWidth="1"/>
    <col min="2" max="2" width="18.421875" style="119" customWidth="1"/>
    <col min="3" max="3" width="18.421875" style="120" customWidth="1"/>
    <col min="4" max="4" width="15.140625" style="121" customWidth="1"/>
    <col min="5" max="5" width="23.00390625" style="122" customWidth="1"/>
    <col min="6" max="6" width="13.28125" style="122" customWidth="1"/>
    <col min="7" max="7" width="22.00390625" style="122" customWidth="1"/>
    <col min="8" max="8" width="8.421875" style="122" customWidth="1"/>
    <col min="9" max="9" width="22.28125" style="122" customWidth="1"/>
    <col min="10" max="10" width="8.7109375" style="122" customWidth="1"/>
    <col min="11" max="11" width="17.7109375" style="119" customWidth="1"/>
    <col min="12" max="12" width="34.140625" style="123" customWidth="1"/>
    <col min="13" max="13" width="15.421875" style="119" customWidth="1"/>
    <col min="14" max="14" width="12.7109375" style="40" customWidth="1"/>
    <col min="15" max="15" width="11.421875" style="38" customWidth="1"/>
    <col min="16" max="16" width="14.28125" style="117" customWidth="1"/>
    <col min="17" max="17" width="18.00390625" style="36" hidden="1" customWidth="1"/>
    <col min="18" max="19" width="16.28125" style="32" hidden="1" customWidth="1"/>
    <col min="20" max="20" width="14.57421875" style="32" hidden="1" customWidth="1"/>
    <col min="21" max="21" width="2.28125" style="36" hidden="1" customWidth="1"/>
    <col min="22" max="22" width="13.28125" style="37" hidden="1" customWidth="1"/>
    <col min="23" max="23" width="2.57421875" style="36" hidden="1" customWidth="1"/>
    <col min="24" max="24" width="0" style="38" hidden="1" customWidth="1"/>
    <col min="25" max="25" width="31.7109375" style="38" customWidth="1"/>
    <col min="26" max="26" width="16.140625" style="38" customWidth="1"/>
    <col min="27" max="27" width="15.57421875" style="39" customWidth="1"/>
    <col min="28" max="30" width="11.421875" style="38" customWidth="1"/>
    <col min="31" max="31" width="16.8515625" style="38" customWidth="1"/>
    <col min="32" max="32" width="18.00390625" style="38" bestFit="1" customWidth="1"/>
    <col min="33" max="33" width="14.28125" style="38" bestFit="1" customWidth="1"/>
    <col min="34" max="34" width="14.8515625" style="40" customWidth="1"/>
    <col min="35" max="35" width="10.28125" style="40" customWidth="1"/>
    <col min="36" max="36" width="21.28125" style="40" customWidth="1"/>
    <col min="37" max="16384" width="11.421875" style="38" customWidth="1"/>
  </cols>
  <sheetData>
    <row r="1" spans="1:16" ht="15">
      <c r="A1" s="29"/>
      <c r="B1" s="30">
        <f ca="1">TODAY()</f>
        <v>43121</v>
      </c>
      <c r="C1" s="31"/>
      <c r="D1" s="32"/>
      <c r="E1" s="30"/>
      <c r="F1" s="33"/>
      <c r="G1" s="33"/>
      <c r="H1" s="33"/>
      <c r="I1" s="33"/>
      <c r="J1" s="33"/>
      <c r="K1" s="34"/>
      <c r="L1" s="35"/>
      <c r="M1" s="34"/>
      <c r="N1" s="480" t="s">
        <v>118</v>
      </c>
      <c r="O1" s="480"/>
      <c r="P1" s="480"/>
    </row>
    <row r="2" spans="1:16" ht="15.75" thickBot="1">
      <c r="A2" s="41" t="s">
        <v>327</v>
      </c>
      <c r="B2" s="42">
        <v>200</v>
      </c>
      <c r="C2" s="31"/>
      <c r="D2" s="255"/>
      <c r="E2" s="33"/>
      <c r="F2" s="33">
        <v>10</v>
      </c>
      <c r="G2" s="33"/>
      <c r="H2" s="33"/>
      <c r="I2" s="33"/>
      <c r="J2" s="33"/>
      <c r="K2" s="34" t="s">
        <v>325</v>
      </c>
      <c r="L2" s="35"/>
      <c r="M2" s="34"/>
      <c r="N2" s="480"/>
      <c r="O2" s="480"/>
      <c r="P2" s="480"/>
    </row>
    <row r="3" spans="1:36" ht="14.25" thickBot="1" thickTop="1">
      <c r="A3" s="497" t="s">
        <v>2</v>
      </c>
      <c r="B3" s="491" t="s">
        <v>8</v>
      </c>
      <c r="C3" s="444" t="s">
        <v>9</v>
      </c>
      <c r="D3" s="493" t="s">
        <v>10</v>
      </c>
      <c r="E3" s="495" t="s">
        <v>11</v>
      </c>
      <c r="F3" s="495" t="s">
        <v>12</v>
      </c>
      <c r="G3" s="495" t="s">
        <v>13</v>
      </c>
      <c r="H3" s="495" t="s">
        <v>12</v>
      </c>
      <c r="I3" s="495" t="s">
        <v>14</v>
      </c>
      <c r="J3" s="495" t="s">
        <v>12</v>
      </c>
      <c r="K3" s="489" t="s">
        <v>15</v>
      </c>
      <c r="L3" s="484" t="s">
        <v>16</v>
      </c>
      <c r="M3" s="487" t="s">
        <v>17</v>
      </c>
      <c r="N3" s="481" t="s">
        <v>119</v>
      </c>
      <c r="O3" s="483" t="s">
        <v>120</v>
      </c>
      <c r="P3" s="486" t="s">
        <v>121</v>
      </c>
      <c r="Q3" s="43" t="s">
        <v>122</v>
      </c>
      <c r="R3" s="44" t="s">
        <v>123</v>
      </c>
      <c r="S3" s="45" t="s">
        <v>124</v>
      </c>
      <c r="T3" s="46" t="s">
        <v>125</v>
      </c>
      <c r="U3" s="47"/>
      <c r="V3" s="48" t="s">
        <v>126</v>
      </c>
      <c r="W3" s="47"/>
      <c r="X3" s="49" t="s">
        <v>127</v>
      </c>
      <c r="Y3" s="50"/>
      <c r="Z3" s="51">
        <v>200</v>
      </c>
      <c r="AA3" s="52"/>
      <c r="AD3" s="53"/>
      <c r="AE3" s="54"/>
      <c r="AF3" s="54"/>
      <c r="AG3" s="55"/>
      <c r="AH3" s="56" t="s">
        <v>126</v>
      </c>
      <c r="AI3" s="57" t="s">
        <v>125</v>
      </c>
      <c r="AJ3" s="57" t="s">
        <v>128</v>
      </c>
    </row>
    <row r="4" spans="1:36" ht="29.25" customHeight="1" thickBot="1" thickTop="1">
      <c r="A4" s="498"/>
      <c r="B4" s="492"/>
      <c r="C4" s="445" t="s">
        <v>18</v>
      </c>
      <c r="D4" s="494"/>
      <c r="E4" s="496"/>
      <c r="F4" s="496"/>
      <c r="G4" s="499"/>
      <c r="H4" s="496"/>
      <c r="I4" s="496"/>
      <c r="J4" s="496"/>
      <c r="K4" s="490"/>
      <c r="L4" s="485"/>
      <c r="M4" s="488"/>
      <c r="N4" s="482"/>
      <c r="O4" s="483"/>
      <c r="P4" s="486"/>
      <c r="Q4" s="58"/>
      <c r="U4" s="59"/>
      <c r="W4" s="59"/>
      <c r="Y4" s="60" t="s">
        <v>129</v>
      </c>
      <c r="Z4" s="61" t="s">
        <v>73</v>
      </c>
      <c r="AA4" s="62" t="s">
        <v>130</v>
      </c>
      <c r="AC4" s="57"/>
      <c r="AD4" s="63"/>
      <c r="AE4" s="64"/>
      <c r="AF4" s="51"/>
      <c r="AG4" s="51"/>
      <c r="AH4" s="65" t="s">
        <v>131</v>
      </c>
      <c r="AI4" s="66">
        <v>0.5</v>
      </c>
      <c r="AJ4" s="67">
        <v>1300122</v>
      </c>
    </row>
    <row r="5" spans="1:36" ht="20.25" thickBot="1" thickTop="1">
      <c r="A5" s="256">
        <v>1</v>
      </c>
      <c r="B5" s="257" t="s">
        <v>336</v>
      </c>
      <c r="C5" s="258">
        <v>142356</v>
      </c>
      <c r="D5" s="259">
        <v>5</v>
      </c>
      <c r="E5" s="260" t="s">
        <v>21</v>
      </c>
      <c r="F5" s="260">
        <v>10</v>
      </c>
      <c r="G5" s="260" t="s">
        <v>25</v>
      </c>
      <c r="H5" s="260">
        <v>6</v>
      </c>
      <c r="I5" s="260" t="s">
        <v>52</v>
      </c>
      <c r="J5" s="260">
        <v>5</v>
      </c>
      <c r="K5" s="261" t="s">
        <v>337</v>
      </c>
      <c r="L5" s="262" t="s">
        <v>338</v>
      </c>
      <c r="M5" s="263">
        <f aca="true" t="shared" si="0" ref="M5:M42">SUM(B5+D5)</f>
        <v>42974</v>
      </c>
      <c r="N5" s="254" t="str">
        <f aca="true" t="shared" si="1" ref="N5:N42">IF(A5="","",IF(AND(O5="",OR(P5="",P5="TERMINE"),M5&lt;=$B$1),"OK",""))</f>
        <v>OK</v>
      </c>
      <c r="O5" s="68">
        <f aca="true" t="shared" si="2" ref="O5:O23">IF(A5="","",IF(AND(P5="",M5&gt;$B$1),"EN COURS",""))</f>
      </c>
      <c r="P5" s="69" t="str">
        <f aca="true" t="shared" si="3" ref="P5:P42">IF(A5="","",IF(M5&lt;$B$1,"TERMINE",""))</f>
        <v>TERMINE</v>
      </c>
      <c r="Q5" s="58"/>
      <c r="U5" s="59"/>
      <c r="W5" s="59"/>
      <c r="Y5" s="70" t="s">
        <v>134</v>
      </c>
      <c r="Z5" s="71">
        <f>COUNTIF(L5:L500,Y5)</f>
        <v>0</v>
      </c>
      <c r="AA5" s="72">
        <f>Z5/$B$2*100</f>
        <v>0</v>
      </c>
      <c r="AC5" s="40"/>
      <c r="AD5" s="73"/>
      <c r="AE5" s="74"/>
      <c r="AF5" s="75"/>
      <c r="AG5" s="75"/>
      <c r="AH5" s="76" t="s">
        <v>135</v>
      </c>
      <c r="AI5" s="51">
        <v>1</v>
      </c>
      <c r="AJ5" s="77"/>
    </row>
    <row r="6" spans="1:36" ht="20.25" thickBot="1" thickTop="1">
      <c r="A6" s="256"/>
      <c r="B6" s="257"/>
      <c r="C6" s="258"/>
      <c r="D6" s="259"/>
      <c r="E6" s="260"/>
      <c r="F6" s="260"/>
      <c r="G6" s="260"/>
      <c r="H6" s="260"/>
      <c r="I6" s="260"/>
      <c r="J6" s="260"/>
      <c r="K6" s="261"/>
      <c r="L6" s="262"/>
      <c r="M6" s="263">
        <f t="shared" si="0"/>
        <v>0</v>
      </c>
      <c r="N6" s="33">
        <f t="shared" si="1"/>
      </c>
      <c r="O6" s="68">
        <f t="shared" si="2"/>
      </c>
      <c r="P6" s="78">
        <f t="shared" si="3"/>
      </c>
      <c r="Q6" s="79"/>
      <c r="R6" s="80"/>
      <c r="S6" s="80"/>
      <c r="T6" s="80"/>
      <c r="U6" s="81"/>
      <c r="V6" s="82"/>
      <c r="W6" s="81"/>
      <c r="X6" s="40"/>
      <c r="Y6" s="70" t="s">
        <v>137</v>
      </c>
      <c r="Z6" s="83">
        <f>COUNTIF(L5:L500,Y6)</f>
        <v>0</v>
      </c>
      <c r="AA6" s="72">
        <f>Z6/$B$2*100</f>
        <v>0</v>
      </c>
      <c r="AC6" s="40"/>
      <c r="AD6" s="73"/>
      <c r="AE6" s="84"/>
      <c r="AF6" s="75"/>
      <c r="AG6" s="75"/>
      <c r="AH6" s="76" t="s">
        <v>138</v>
      </c>
      <c r="AI6" s="51">
        <v>2</v>
      </c>
      <c r="AJ6" s="77"/>
    </row>
    <row r="7" spans="1:36" ht="20.25" thickBot="1" thickTop="1">
      <c r="A7" s="256"/>
      <c r="B7" s="257"/>
      <c r="C7" s="258"/>
      <c r="D7" s="259"/>
      <c r="E7" s="260"/>
      <c r="F7" s="260"/>
      <c r="G7" s="260"/>
      <c r="H7" s="260"/>
      <c r="I7" s="260"/>
      <c r="J7" s="260"/>
      <c r="K7" s="261"/>
      <c r="L7" s="262"/>
      <c r="M7" s="263">
        <f t="shared" si="0"/>
        <v>0</v>
      </c>
      <c r="N7" s="33">
        <f t="shared" si="1"/>
      </c>
      <c r="O7" s="68">
        <f t="shared" si="2"/>
      </c>
      <c r="P7" s="78">
        <f t="shared" si="3"/>
      </c>
      <c r="Q7" s="79"/>
      <c r="R7" s="85"/>
      <c r="S7" s="85"/>
      <c r="T7" s="85"/>
      <c r="U7" s="81"/>
      <c r="V7" s="82"/>
      <c r="W7" s="81"/>
      <c r="X7" s="40"/>
      <c r="Y7" s="70" t="s">
        <v>139</v>
      </c>
      <c r="Z7" s="83">
        <f>COUNTIF(L5:L500,Y7)</f>
        <v>0</v>
      </c>
      <c r="AA7" s="72">
        <f>Z7/$B$2*100</f>
        <v>0</v>
      </c>
      <c r="AD7" s="73"/>
      <c r="AE7" s="51"/>
      <c r="AF7" s="75"/>
      <c r="AG7" s="75"/>
      <c r="AH7" s="76" t="s">
        <v>136</v>
      </c>
      <c r="AI7" s="51">
        <v>3</v>
      </c>
      <c r="AJ7" s="77"/>
    </row>
    <row r="8" spans="1:36" ht="20.25" thickBot="1" thickTop="1">
      <c r="A8" s="256"/>
      <c r="B8" s="257"/>
      <c r="C8" s="258"/>
      <c r="D8" s="259"/>
      <c r="E8" s="260"/>
      <c r="F8" s="260"/>
      <c r="G8" s="260"/>
      <c r="H8" s="260"/>
      <c r="I8" s="260"/>
      <c r="J8" s="260"/>
      <c r="K8" s="261"/>
      <c r="L8" s="262"/>
      <c r="M8" s="263">
        <f t="shared" si="0"/>
        <v>0</v>
      </c>
      <c r="N8" s="33">
        <f t="shared" si="1"/>
      </c>
      <c r="O8" s="68">
        <f t="shared" si="2"/>
      </c>
      <c r="P8" s="78">
        <f t="shared" si="3"/>
      </c>
      <c r="Q8" s="86"/>
      <c r="R8" s="80"/>
      <c r="S8" s="80"/>
      <c r="T8" s="80"/>
      <c r="U8" s="81"/>
      <c r="V8" s="87"/>
      <c r="W8" s="81"/>
      <c r="X8" s="40"/>
      <c r="Y8" s="70" t="s">
        <v>140</v>
      </c>
      <c r="Z8" s="83">
        <f>COUNTIF(L5:L500,Y8)</f>
        <v>0</v>
      </c>
      <c r="AA8" s="72">
        <f>Z8/$B$2*100</f>
        <v>0</v>
      </c>
      <c r="AD8" s="73"/>
      <c r="AE8" s="74"/>
      <c r="AF8" s="88"/>
      <c r="AG8" s="75"/>
      <c r="AH8" s="76" t="s">
        <v>141</v>
      </c>
      <c r="AI8" s="51">
        <v>4</v>
      </c>
      <c r="AJ8" s="89"/>
    </row>
    <row r="9" spans="1:36" ht="20.25" thickBot="1" thickTop="1">
      <c r="A9" s="256"/>
      <c r="B9" s="257"/>
      <c r="C9" s="258"/>
      <c r="D9" s="259"/>
      <c r="E9" s="260"/>
      <c r="F9" s="260"/>
      <c r="G9" s="260"/>
      <c r="H9" s="260"/>
      <c r="I9" s="260"/>
      <c r="J9" s="260"/>
      <c r="K9" s="261"/>
      <c r="L9" s="262"/>
      <c r="M9" s="263">
        <f t="shared" si="0"/>
        <v>0</v>
      </c>
      <c r="N9" s="33">
        <f t="shared" si="1"/>
      </c>
      <c r="O9" s="68">
        <f t="shared" si="2"/>
      </c>
      <c r="P9" s="78">
        <f t="shared" si="3"/>
      </c>
      <c r="Q9" s="90"/>
      <c r="R9" s="80"/>
      <c r="S9" s="80"/>
      <c r="T9" s="80"/>
      <c r="U9" s="91"/>
      <c r="V9" s="87"/>
      <c r="W9" s="91"/>
      <c r="X9" s="40"/>
      <c r="Y9" s="92" t="s">
        <v>142</v>
      </c>
      <c r="Z9" s="83">
        <f>COUNTIF(L5:L500,Y9)</f>
        <v>0</v>
      </c>
      <c r="AA9" s="72">
        <f aca="true" t="shared" si="4" ref="AA9:AA35">Z9/$B$2*100</f>
        <v>0</v>
      </c>
      <c r="AD9" s="73"/>
      <c r="AE9" s="74"/>
      <c r="AF9" s="88"/>
      <c r="AG9" s="88"/>
      <c r="AH9" s="93" t="s">
        <v>143</v>
      </c>
      <c r="AI9" s="51">
        <v>5</v>
      </c>
      <c r="AJ9" s="94"/>
    </row>
    <row r="10" spans="1:36" ht="20.25" thickBot="1" thickTop="1">
      <c r="A10" s="256"/>
      <c r="B10" s="257"/>
      <c r="C10" s="258"/>
      <c r="D10" s="259"/>
      <c r="E10" s="260"/>
      <c r="F10" s="260"/>
      <c r="G10" s="260"/>
      <c r="H10" s="260"/>
      <c r="I10" s="260"/>
      <c r="J10" s="260"/>
      <c r="K10" s="261"/>
      <c r="L10" s="262"/>
      <c r="M10" s="263">
        <f t="shared" si="0"/>
        <v>0</v>
      </c>
      <c r="N10" s="33">
        <f t="shared" si="1"/>
      </c>
      <c r="O10" s="68">
        <f t="shared" si="2"/>
      </c>
      <c r="P10" s="78">
        <f t="shared" si="3"/>
      </c>
      <c r="Q10" s="58"/>
      <c r="R10" s="80"/>
      <c r="S10" s="80"/>
      <c r="T10" s="80"/>
      <c r="U10" s="81"/>
      <c r="V10" s="87"/>
      <c r="W10" s="81"/>
      <c r="X10" s="40"/>
      <c r="Y10" s="70" t="s">
        <v>144</v>
      </c>
      <c r="Z10" s="83">
        <f>COUNTIF(L5:L500,Y10)</f>
        <v>0</v>
      </c>
      <c r="AA10" s="72">
        <f t="shared" si="4"/>
        <v>0</v>
      </c>
      <c r="AD10" s="73"/>
      <c r="AE10" s="75"/>
      <c r="AF10" s="75"/>
      <c r="AG10" s="88"/>
      <c r="AH10" s="95" t="s">
        <v>145</v>
      </c>
      <c r="AI10" s="51">
        <v>6</v>
      </c>
      <c r="AJ10" s="96"/>
    </row>
    <row r="11" spans="1:36" ht="20.25" thickBot="1" thickTop="1">
      <c r="A11" s="256"/>
      <c r="B11" s="257"/>
      <c r="C11" s="258"/>
      <c r="D11" s="259"/>
      <c r="E11" s="260"/>
      <c r="F11" s="260"/>
      <c r="G11" s="260"/>
      <c r="H11" s="260"/>
      <c r="I11" s="260"/>
      <c r="J11" s="260"/>
      <c r="K11" s="261"/>
      <c r="L11" s="262"/>
      <c r="M11" s="263">
        <f t="shared" si="0"/>
        <v>0</v>
      </c>
      <c r="N11" s="33">
        <f t="shared" si="1"/>
      </c>
      <c r="O11" s="68">
        <f t="shared" si="2"/>
      </c>
      <c r="P11" s="78">
        <f t="shared" si="3"/>
      </c>
      <c r="Q11" s="58"/>
      <c r="R11" s="80"/>
      <c r="S11" s="80"/>
      <c r="T11" s="80"/>
      <c r="U11" s="81"/>
      <c r="W11" s="81"/>
      <c r="X11" s="40"/>
      <c r="Y11" s="92" t="s">
        <v>133</v>
      </c>
      <c r="Z11" s="83">
        <f>COUNTIF(L5:L500,Y11)</f>
        <v>0</v>
      </c>
      <c r="AA11" s="72">
        <f t="shared" si="4"/>
        <v>0</v>
      </c>
      <c r="AD11" s="73"/>
      <c r="AE11" s="74"/>
      <c r="AF11" s="75"/>
      <c r="AG11" s="75"/>
      <c r="AH11" s="76" t="s">
        <v>132</v>
      </c>
      <c r="AI11" s="51">
        <v>7</v>
      </c>
      <c r="AJ11" s="96"/>
    </row>
    <row r="12" spans="1:36" ht="20.25" thickBot="1" thickTop="1">
      <c r="A12" s="256"/>
      <c r="B12" s="257"/>
      <c r="C12" s="258"/>
      <c r="D12" s="259"/>
      <c r="E12" s="260"/>
      <c r="F12" s="260"/>
      <c r="G12" s="260"/>
      <c r="H12" s="260"/>
      <c r="I12" s="260"/>
      <c r="J12" s="260"/>
      <c r="K12" s="261"/>
      <c r="L12" s="264"/>
      <c r="M12" s="263">
        <f t="shared" si="0"/>
        <v>0</v>
      </c>
      <c r="N12" s="33">
        <f t="shared" si="1"/>
      </c>
      <c r="O12" s="68">
        <f t="shared" si="2"/>
      </c>
      <c r="P12" s="78">
        <f t="shared" si="3"/>
      </c>
      <c r="Q12" s="58"/>
      <c r="R12" s="80"/>
      <c r="S12" s="85"/>
      <c r="T12" s="85"/>
      <c r="U12" s="81"/>
      <c r="W12" s="81"/>
      <c r="X12" s="40"/>
      <c r="Y12" s="92" t="s">
        <v>147</v>
      </c>
      <c r="Z12" s="83">
        <f>COUNTIF(L5:L500,Y12)</f>
        <v>0</v>
      </c>
      <c r="AA12" s="72">
        <f t="shared" si="4"/>
        <v>0</v>
      </c>
      <c r="AD12" s="73"/>
      <c r="AE12" s="51"/>
      <c r="AH12" s="76" t="s">
        <v>148</v>
      </c>
      <c r="AI12" s="51">
        <v>8</v>
      </c>
      <c r="AJ12" s="96"/>
    </row>
    <row r="13" spans="1:36" ht="20.25" thickBot="1" thickTop="1">
      <c r="A13" s="256"/>
      <c r="B13" s="257"/>
      <c r="C13" s="258"/>
      <c r="D13" s="259"/>
      <c r="E13" s="260"/>
      <c r="F13" s="260"/>
      <c r="G13" s="260"/>
      <c r="H13" s="260"/>
      <c r="I13" s="260"/>
      <c r="J13" s="260"/>
      <c r="K13" s="261"/>
      <c r="L13" s="264"/>
      <c r="M13" s="263">
        <f t="shared" si="0"/>
        <v>0</v>
      </c>
      <c r="N13" s="33">
        <f t="shared" si="1"/>
      </c>
      <c r="O13" s="68">
        <f t="shared" si="2"/>
      </c>
      <c r="P13" s="78">
        <f t="shared" si="3"/>
      </c>
      <c r="Q13" s="58"/>
      <c r="R13" s="80"/>
      <c r="S13" s="80"/>
      <c r="T13" s="80"/>
      <c r="U13" s="81"/>
      <c r="W13" s="81"/>
      <c r="X13" s="40"/>
      <c r="Y13" s="92" t="s">
        <v>149</v>
      </c>
      <c r="Z13" s="83">
        <f>COUNTIF(L5:L500,Y13)</f>
        <v>0</v>
      </c>
      <c r="AA13" s="72">
        <f t="shared" si="4"/>
        <v>0</v>
      </c>
      <c r="AD13" s="73"/>
      <c r="AE13" s="74"/>
      <c r="AF13" s="75"/>
      <c r="AG13" s="75"/>
      <c r="AH13" s="97" t="s">
        <v>150</v>
      </c>
      <c r="AI13" s="51">
        <v>9</v>
      </c>
      <c r="AJ13" s="96"/>
    </row>
    <row r="14" spans="1:36" ht="20.25" thickBot="1" thickTop="1">
      <c r="A14" s="256"/>
      <c r="B14" s="257"/>
      <c r="C14" s="258"/>
      <c r="D14" s="259"/>
      <c r="E14" s="260"/>
      <c r="F14" s="260"/>
      <c r="G14" s="260"/>
      <c r="H14" s="260"/>
      <c r="I14" s="260"/>
      <c r="J14" s="260"/>
      <c r="K14" s="261"/>
      <c r="L14" s="264"/>
      <c r="M14" s="263">
        <f t="shared" si="0"/>
        <v>0</v>
      </c>
      <c r="N14" s="33">
        <f t="shared" si="1"/>
      </c>
      <c r="O14" s="68">
        <f t="shared" si="2"/>
      </c>
      <c r="P14" s="78">
        <f t="shared" si="3"/>
      </c>
      <c r="Q14" s="58"/>
      <c r="R14" s="80"/>
      <c r="S14" s="80"/>
      <c r="T14" s="80"/>
      <c r="U14" s="81"/>
      <c r="W14" s="81"/>
      <c r="X14" s="40"/>
      <c r="Y14" s="92" t="s">
        <v>151</v>
      </c>
      <c r="Z14" s="83">
        <f>COUNTIF(L5:L500,Y14)</f>
        <v>0</v>
      </c>
      <c r="AA14" s="72">
        <f t="shared" si="4"/>
        <v>0</v>
      </c>
      <c r="AD14" s="73"/>
      <c r="AE14" s="74"/>
      <c r="AF14" s="75"/>
      <c r="AG14" s="75"/>
      <c r="AH14" s="97"/>
      <c r="AI14" s="51">
        <v>10</v>
      </c>
      <c r="AJ14" s="98"/>
    </row>
    <row r="15" spans="1:36" ht="20.25" thickBot="1" thickTop="1">
      <c r="A15" s="256"/>
      <c r="B15" s="257"/>
      <c r="C15" s="258"/>
      <c r="D15" s="259"/>
      <c r="E15" s="260"/>
      <c r="F15" s="260"/>
      <c r="G15" s="260"/>
      <c r="H15" s="260"/>
      <c r="I15" s="260"/>
      <c r="J15" s="260"/>
      <c r="K15" s="261"/>
      <c r="L15" s="264"/>
      <c r="M15" s="263">
        <f t="shared" si="0"/>
        <v>0</v>
      </c>
      <c r="N15" s="33">
        <f t="shared" si="1"/>
      </c>
      <c r="O15" s="68">
        <f t="shared" si="2"/>
      </c>
      <c r="P15" s="78">
        <f t="shared" si="3"/>
      </c>
      <c r="Q15" s="58" t="s">
        <v>152</v>
      </c>
      <c r="R15" s="80" t="s">
        <v>25</v>
      </c>
      <c r="S15" s="80" t="s">
        <v>153</v>
      </c>
      <c r="T15" s="80" t="s">
        <v>153</v>
      </c>
      <c r="U15" s="81"/>
      <c r="W15" s="81"/>
      <c r="X15" s="40">
        <v>11</v>
      </c>
      <c r="Y15" s="70" t="s">
        <v>154</v>
      </c>
      <c r="Z15" s="83">
        <f>COUNTIF(L5:L500,Y15)</f>
        <v>0</v>
      </c>
      <c r="AA15" s="72">
        <f t="shared" si="4"/>
        <v>0</v>
      </c>
      <c r="AD15" s="73"/>
      <c r="AE15" s="74"/>
      <c r="AF15" s="75"/>
      <c r="AG15" s="75"/>
      <c r="AH15" s="97"/>
      <c r="AI15" s="51">
        <v>11</v>
      </c>
      <c r="AJ15" s="99"/>
    </row>
    <row r="16" spans="1:36" ht="20.25" thickBot="1" thickTop="1">
      <c r="A16" s="256"/>
      <c r="B16" s="257"/>
      <c r="C16" s="258"/>
      <c r="D16" s="259"/>
      <c r="E16" s="260"/>
      <c r="F16" s="260"/>
      <c r="G16" s="260"/>
      <c r="H16" s="260"/>
      <c r="I16" s="260"/>
      <c r="J16" s="260"/>
      <c r="K16" s="261"/>
      <c r="L16" s="262"/>
      <c r="M16" s="263">
        <f t="shared" si="0"/>
        <v>0</v>
      </c>
      <c r="N16" s="33">
        <f t="shared" si="1"/>
      </c>
      <c r="O16" s="68">
        <f t="shared" si="2"/>
      </c>
      <c r="P16" s="78">
        <f t="shared" si="3"/>
      </c>
      <c r="Q16" s="58" t="s">
        <v>155</v>
      </c>
      <c r="R16" s="80" t="s">
        <v>25</v>
      </c>
      <c r="S16" s="80" t="s">
        <v>33</v>
      </c>
      <c r="T16" s="80" t="s">
        <v>33</v>
      </c>
      <c r="U16" s="81"/>
      <c r="W16" s="81"/>
      <c r="X16" s="40">
        <v>12</v>
      </c>
      <c r="Y16" s="100" t="s">
        <v>156</v>
      </c>
      <c r="Z16" s="83">
        <f>COUNTIF(L5:L500,Y16)</f>
        <v>0</v>
      </c>
      <c r="AA16" s="72">
        <f t="shared" si="4"/>
        <v>0</v>
      </c>
      <c r="AD16" s="73"/>
      <c r="AE16" s="74"/>
      <c r="AF16" s="75"/>
      <c r="AG16" s="75"/>
      <c r="AH16" s="97"/>
      <c r="AI16" s="51">
        <v>12</v>
      </c>
      <c r="AJ16" s="99"/>
    </row>
    <row r="17" spans="1:36" ht="20.25" thickBot="1" thickTop="1">
      <c r="A17" s="256"/>
      <c r="B17" s="257"/>
      <c r="C17" s="258"/>
      <c r="D17" s="259"/>
      <c r="E17" s="260"/>
      <c r="F17" s="260"/>
      <c r="G17" s="260"/>
      <c r="H17" s="260"/>
      <c r="I17" s="265"/>
      <c r="J17" s="260"/>
      <c r="K17" s="261"/>
      <c r="L17" s="262"/>
      <c r="M17" s="263">
        <f t="shared" si="0"/>
        <v>0</v>
      </c>
      <c r="N17" s="33">
        <f t="shared" si="1"/>
      </c>
      <c r="O17" s="68">
        <f t="shared" si="2"/>
      </c>
      <c r="P17" s="78">
        <f t="shared" si="3"/>
      </c>
      <c r="Q17" s="58" t="s">
        <v>157</v>
      </c>
      <c r="R17" s="80" t="s">
        <v>158</v>
      </c>
      <c r="S17" s="85" t="s">
        <v>159</v>
      </c>
      <c r="T17" s="85" t="s">
        <v>159</v>
      </c>
      <c r="U17" s="81"/>
      <c r="V17" s="80"/>
      <c r="W17" s="81"/>
      <c r="X17" s="40">
        <v>13</v>
      </c>
      <c r="Y17" s="101" t="s">
        <v>160</v>
      </c>
      <c r="Z17" s="83">
        <f>COUNTIF(L5:L500,Y17)</f>
        <v>0</v>
      </c>
      <c r="AA17" s="72">
        <f t="shared" si="4"/>
        <v>0</v>
      </c>
      <c r="AD17" s="73"/>
      <c r="AE17" s="74"/>
      <c r="AF17" s="75"/>
      <c r="AG17" s="75"/>
      <c r="AH17" s="102"/>
      <c r="AI17" s="51">
        <v>13</v>
      </c>
      <c r="AJ17" s="99"/>
    </row>
    <row r="18" spans="1:36" ht="20.25" thickBot="1" thickTop="1">
      <c r="A18" s="256"/>
      <c r="B18" s="257"/>
      <c r="C18" s="258"/>
      <c r="D18" s="259"/>
      <c r="E18" s="260"/>
      <c r="F18" s="260"/>
      <c r="G18" s="260"/>
      <c r="H18" s="260"/>
      <c r="I18" s="260"/>
      <c r="J18" s="260"/>
      <c r="K18" s="261"/>
      <c r="L18" s="262"/>
      <c r="M18" s="263">
        <f t="shared" si="0"/>
        <v>0</v>
      </c>
      <c r="N18" s="33">
        <f t="shared" si="1"/>
      </c>
      <c r="O18" s="68">
        <f t="shared" si="2"/>
      </c>
      <c r="P18" s="78">
        <f t="shared" si="3"/>
      </c>
      <c r="Q18" s="58" t="s">
        <v>161</v>
      </c>
      <c r="R18" s="80" t="s">
        <v>162</v>
      </c>
      <c r="S18" s="80" t="s">
        <v>163</v>
      </c>
      <c r="T18" s="80" t="s">
        <v>163</v>
      </c>
      <c r="U18" s="81"/>
      <c r="V18" s="80"/>
      <c r="W18" s="81"/>
      <c r="X18" s="40">
        <v>14</v>
      </c>
      <c r="Y18" s="103" t="s">
        <v>164</v>
      </c>
      <c r="Z18" s="83">
        <f>COUNTIF(L5:L500,Y18)</f>
        <v>0</v>
      </c>
      <c r="AA18" s="72">
        <f t="shared" si="4"/>
        <v>0</v>
      </c>
      <c r="AD18" s="73"/>
      <c r="AE18" s="74"/>
      <c r="AF18" s="75"/>
      <c r="AG18" s="75"/>
      <c r="AH18" s="102"/>
      <c r="AI18" s="51">
        <v>14</v>
      </c>
      <c r="AJ18" s="99"/>
    </row>
    <row r="19" spans="1:35" ht="20.25" thickBot="1" thickTop="1">
      <c r="A19" s="256"/>
      <c r="B19" s="257"/>
      <c r="C19" s="258"/>
      <c r="D19" s="259"/>
      <c r="E19" s="260"/>
      <c r="F19" s="260"/>
      <c r="G19" s="260"/>
      <c r="H19" s="260"/>
      <c r="I19" s="260"/>
      <c r="J19" s="260"/>
      <c r="K19" s="261"/>
      <c r="L19" s="262"/>
      <c r="M19" s="263">
        <f t="shared" si="0"/>
        <v>0</v>
      </c>
      <c r="N19" s="33">
        <f t="shared" si="1"/>
      </c>
      <c r="O19" s="68">
        <f t="shared" si="2"/>
      </c>
      <c r="P19" s="78">
        <f t="shared" si="3"/>
      </c>
      <c r="Q19" s="58" t="s">
        <v>165</v>
      </c>
      <c r="R19" s="80" t="s">
        <v>36</v>
      </c>
      <c r="S19" s="80" t="s">
        <v>166</v>
      </c>
      <c r="T19" s="80" t="s">
        <v>166</v>
      </c>
      <c r="U19" s="81"/>
      <c r="V19" s="80"/>
      <c r="W19" s="81"/>
      <c r="X19" s="40">
        <v>15</v>
      </c>
      <c r="Y19" s="103" t="s">
        <v>167</v>
      </c>
      <c r="Z19" s="83">
        <f>COUNTIF(L5:L500,Y19)</f>
        <v>0</v>
      </c>
      <c r="AA19" s="72">
        <f t="shared" si="4"/>
        <v>0</v>
      </c>
      <c r="AD19" s="73"/>
      <c r="AE19" s="74"/>
      <c r="AF19" s="75"/>
      <c r="AG19" s="75"/>
      <c r="AH19" s="102"/>
      <c r="AI19" s="51">
        <v>15</v>
      </c>
    </row>
    <row r="20" spans="1:35" ht="20.25" thickBot="1" thickTop="1">
      <c r="A20" s="256"/>
      <c r="B20" s="257"/>
      <c r="C20" s="258"/>
      <c r="D20" s="259"/>
      <c r="E20" s="260"/>
      <c r="F20" s="260"/>
      <c r="G20" s="260"/>
      <c r="H20" s="260"/>
      <c r="I20" s="260"/>
      <c r="J20" s="260"/>
      <c r="K20" s="261"/>
      <c r="L20" s="262"/>
      <c r="M20" s="263">
        <f t="shared" si="0"/>
        <v>0</v>
      </c>
      <c r="N20" s="33">
        <f t="shared" si="1"/>
      </c>
      <c r="O20" s="68">
        <f t="shared" si="2"/>
      </c>
      <c r="P20" s="78">
        <f t="shared" si="3"/>
      </c>
      <c r="Q20" s="58" t="s">
        <v>168</v>
      </c>
      <c r="R20" s="80" t="s">
        <v>169</v>
      </c>
      <c r="S20" s="80" t="s">
        <v>170</v>
      </c>
      <c r="T20" s="80" t="s">
        <v>170</v>
      </c>
      <c r="U20" s="81"/>
      <c r="V20" s="80"/>
      <c r="W20" s="81"/>
      <c r="X20" s="40">
        <v>16</v>
      </c>
      <c r="Y20" s="104" t="s">
        <v>171</v>
      </c>
      <c r="Z20" s="83">
        <f>COUNTIF(L5:L500,Y20)</f>
        <v>0</v>
      </c>
      <c r="AA20" s="72">
        <f t="shared" si="4"/>
        <v>0</v>
      </c>
      <c r="AD20" s="73"/>
      <c r="AE20" s="74"/>
      <c r="AF20" s="75"/>
      <c r="AG20" s="74"/>
      <c r="AI20" s="51">
        <v>16</v>
      </c>
    </row>
    <row r="21" spans="1:35" ht="20.25" thickBot="1" thickTop="1">
      <c r="A21" s="256"/>
      <c r="B21" s="257"/>
      <c r="C21" s="258"/>
      <c r="D21" s="259"/>
      <c r="E21" s="260"/>
      <c r="F21" s="260"/>
      <c r="G21" s="260"/>
      <c r="H21" s="260"/>
      <c r="I21" s="260"/>
      <c r="J21" s="260"/>
      <c r="K21" s="261"/>
      <c r="L21" s="262"/>
      <c r="M21" s="263">
        <f t="shared" si="0"/>
        <v>0</v>
      </c>
      <c r="N21" s="33">
        <f t="shared" si="1"/>
      </c>
      <c r="O21" s="68">
        <f t="shared" si="2"/>
      </c>
      <c r="P21" s="78">
        <f t="shared" si="3"/>
      </c>
      <c r="Q21" s="105" t="s">
        <v>172</v>
      </c>
      <c r="R21" s="80" t="s">
        <v>28</v>
      </c>
      <c r="S21" s="80" t="s">
        <v>173</v>
      </c>
      <c r="T21" s="80" t="s">
        <v>173</v>
      </c>
      <c r="U21" s="91"/>
      <c r="V21" s="80"/>
      <c r="W21" s="91"/>
      <c r="X21" s="40">
        <v>17</v>
      </c>
      <c r="Y21" s="104" t="s">
        <v>174</v>
      </c>
      <c r="Z21" s="83">
        <f>COUNTIF(L5:L134,Y21)</f>
        <v>0</v>
      </c>
      <c r="AA21" s="72">
        <f t="shared" si="4"/>
        <v>0</v>
      </c>
      <c r="AD21" s="73"/>
      <c r="AE21" s="75"/>
      <c r="AF21" s="75"/>
      <c r="AG21" s="75"/>
      <c r="AI21" s="51">
        <v>17</v>
      </c>
    </row>
    <row r="22" spans="1:35" ht="20.25" thickBot="1" thickTop="1">
      <c r="A22" s="256"/>
      <c r="B22" s="257"/>
      <c r="C22" s="258"/>
      <c r="D22" s="259"/>
      <c r="E22" s="260"/>
      <c r="F22" s="260"/>
      <c r="G22" s="260"/>
      <c r="H22" s="260"/>
      <c r="I22" s="260"/>
      <c r="J22" s="260"/>
      <c r="K22" s="261"/>
      <c r="L22" s="262"/>
      <c r="M22" s="263">
        <f t="shared" si="0"/>
        <v>0</v>
      </c>
      <c r="N22" s="33">
        <f t="shared" si="1"/>
      </c>
      <c r="O22" s="68">
        <f t="shared" si="2"/>
      </c>
      <c r="P22" s="78">
        <f t="shared" si="3"/>
      </c>
      <c r="Q22" s="105" t="s">
        <v>175</v>
      </c>
      <c r="R22" s="80" t="s">
        <v>176</v>
      </c>
      <c r="S22" s="85" t="s">
        <v>177</v>
      </c>
      <c r="T22" s="85" t="s">
        <v>177</v>
      </c>
      <c r="U22" s="91"/>
      <c r="W22" s="91"/>
      <c r="X22" s="40">
        <v>18</v>
      </c>
      <c r="Y22" s="103" t="s">
        <v>178</v>
      </c>
      <c r="Z22" s="83">
        <f>COUNTIF(L5:L500,Y22)</f>
        <v>0</v>
      </c>
      <c r="AA22" s="72">
        <f t="shared" si="4"/>
        <v>0</v>
      </c>
      <c r="AD22" s="73"/>
      <c r="AE22" s="74"/>
      <c r="AF22" s="74"/>
      <c r="AG22" s="75"/>
      <c r="AI22" s="51">
        <v>18</v>
      </c>
    </row>
    <row r="23" spans="1:35" ht="20.25" thickBot="1" thickTop="1">
      <c r="A23" s="256"/>
      <c r="B23" s="257"/>
      <c r="C23" s="258"/>
      <c r="D23" s="259"/>
      <c r="E23" s="260"/>
      <c r="F23" s="260"/>
      <c r="G23" s="260"/>
      <c r="H23" s="260"/>
      <c r="I23" s="260"/>
      <c r="J23" s="260"/>
      <c r="K23" s="261"/>
      <c r="L23" s="266"/>
      <c r="M23" s="263">
        <f t="shared" si="0"/>
        <v>0</v>
      </c>
      <c r="N23" s="33">
        <f t="shared" si="1"/>
      </c>
      <c r="O23" s="68">
        <f t="shared" si="2"/>
      </c>
      <c r="P23" s="78">
        <f t="shared" si="3"/>
      </c>
      <c r="Q23" s="105"/>
      <c r="R23" s="80"/>
      <c r="S23" s="85"/>
      <c r="T23" s="85"/>
      <c r="U23" s="91"/>
      <c r="W23" s="91"/>
      <c r="X23" s="40"/>
      <c r="Y23" s="104" t="s">
        <v>179</v>
      </c>
      <c r="Z23" s="83">
        <f>COUNTIF(L5:L500,Y23)</f>
        <v>0</v>
      </c>
      <c r="AA23" s="72">
        <f t="shared" si="4"/>
        <v>0</v>
      </c>
      <c r="AD23" s="73"/>
      <c r="AE23" s="74"/>
      <c r="AF23" s="74"/>
      <c r="AG23" s="75"/>
      <c r="AI23" s="51"/>
    </row>
    <row r="24" spans="1:35" ht="20.25" thickBot="1" thickTop="1">
      <c r="A24" s="256"/>
      <c r="B24" s="257"/>
      <c r="C24" s="258"/>
      <c r="D24" s="259"/>
      <c r="E24" s="260"/>
      <c r="F24" s="260"/>
      <c r="G24" s="260"/>
      <c r="H24" s="260"/>
      <c r="I24" s="260"/>
      <c r="J24" s="260"/>
      <c r="K24" s="261"/>
      <c r="L24" s="266"/>
      <c r="M24" s="263">
        <f t="shared" si="0"/>
        <v>0</v>
      </c>
      <c r="N24" s="33">
        <f t="shared" si="1"/>
      </c>
      <c r="O24" s="68"/>
      <c r="P24" s="78">
        <f t="shared" si="3"/>
      </c>
      <c r="Q24" s="105"/>
      <c r="R24" s="80"/>
      <c r="S24" s="85"/>
      <c r="T24" s="85"/>
      <c r="U24" s="91"/>
      <c r="W24" s="91"/>
      <c r="X24" s="40"/>
      <c r="Y24" s="104" t="s">
        <v>180</v>
      </c>
      <c r="Z24" s="83">
        <f>COUNTIF(L5:L500,Y24)</f>
        <v>0</v>
      </c>
      <c r="AA24" s="72">
        <f t="shared" si="4"/>
        <v>0</v>
      </c>
      <c r="AD24" s="73"/>
      <c r="AE24" s="74"/>
      <c r="AF24" s="74"/>
      <c r="AG24" s="75"/>
      <c r="AI24" s="51"/>
    </row>
    <row r="25" spans="1:35" ht="20.25" thickBot="1" thickTop="1">
      <c r="A25" s="256"/>
      <c r="B25" s="257"/>
      <c r="C25" s="258"/>
      <c r="D25" s="259"/>
      <c r="E25" s="260"/>
      <c r="F25" s="260"/>
      <c r="G25" s="260"/>
      <c r="H25" s="260"/>
      <c r="I25" s="260"/>
      <c r="J25" s="260"/>
      <c r="K25" s="261"/>
      <c r="L25" s="266"/>
      <c r="M25" s="263">
        <f t="shared" si="0"/>
        <v>0</v>
      </c>
      <c r="N25" s="33">
        <f t="shared" si="1"/>
      </c>
      <c r="O25" s="68"/>
      <c r="P25" s="78">
        <f t="shared" si="3"/>
      </c>
      <c r="Q25" s="105"/>
      <c r="R25" s="80"/>
      <c r="S25" s="85"/>
      <c r="T25" s="85"/>
      <c r="U25" s="91"/>
      <c r="W25" s="91"/>
      <c r="X25" s="40"/>
      <c r="Y25" s="104" t="s">
        <v>156</v>
      </c>
      <c r="Z25" s="83">
        <f>COUNTIF(L5:L500,Y25)</f>
        <v>0</v>
      </c>
      <c r="AA25" s="72">
        <f t="shared" si="4"/>
        <v>0</v>
      </c>
      <c r="AD25" s="73"/>
      <c r="AE25" s="74"/>
      <c r="AF25" s="74"/>
      <c r="AG25" s="75"/>
      <c r="AI25" s="51"/>
    </row>
    <row r="26" spans="1:35" ht="20.25" thickBot="1" thickTop="1">
      <c r="A26" s="256"/>
      <c r="B26" s="257"/>
      <c r="C26" s="258"/>
      <c r="D26" s="259"/>
      <c r="E26" s="260"/>
      <c r="F26" s="260"/>
      <c r="G26" s="260"/>
      <c r="H26" s="260"/>
      <c r="I26" s="260"/>
      <c r="J26" s="260"/>
      <c r="K26" s="261"/>
      <c r="L26" s="266"/>
      <c r="M26" s="263">
        <f t="shared" si="0"/>
        <v>0</v>
      </c>
      <c r="N26" s="33">
        <f t="shared" si="1"/>
      </c>
      <c r="O26" s="68">
        <f aca="true" t="shared" si="5" ref="O26:O42">IF(A26="","",IF(AND(P26="",M26&gt;$B$1),"EN COURS",""))</f>
      </c>
      <c r="P26" s="78">
        <f t="shared" si="3"/>
      </c>
      <c r="Q26" s="105" t="s">
        <v>181</v>
      </c>
      <c r="R26" s="80" t="s">
        <v>182</v>
      </c>
      <c r="S26" s="80" t="s">
        <v>183</v>
      </c>
      <c r="T26" s="80" t="s">
        <v>183</v>
      </c>
      <c r="U26" s="91"/>
      <c r="W26" s="91"/>
      <c r="X26" s="40">
        <v>19</v>
      </c>
      <c r="Y26" s="104" t="s">
        <v>184</v>
      </c>
      <c r="Z26" s="83">
        <f>COUNTIF(L5:L500,Y26)</f>
        <v>0</v>
      </c>
      <c r="AA26" s="72">
        <f t="shared" si="4"/>
        <v>0</v>
      </c>
      <c r="AD26" s="73"/>
      <c r="AE26" s="74"/>
      <c r="AF26" s="75"/>
      <c r="AG26" s="75"/>
      <c r="AI26" s="51">
        <v>19</v>
      </c>
    </row>
    <row r="27" spans="1:35" ht="20.25" thickBot="1" thickTop="1">
      <c r="A27" s="256"/>
      <c r="B27" s="257"/>
      <c r="C27" s="258"/>
      <c r="D27" s="259"/>
      <c r="E27" s="260"/>
      <c r="F27" s="260"/>
      <c r="G27" s="260"/>
      <c r="H27" s="260"/>
      <c r="I27" s="260"/>
      <c r="J27" s="260"/>
      <c r="K27" s="261"/>
      <c r="L27" s="266"/>
      <c r="M27" s="263">
        <f t="shared" si="0"/>
        <v>0</v>
      </c>
      <c r="N27" s="33">
        <f t="shared" si="1"/>
      </c>
      <c r="O27" s="68">
        <f t="shared" si="5"/>
      </c>
      <c r="P27" s="78">
        <f t="shared" si="3"/>
      </c>
      <c r="Q27" s="105" t="s">
        <v>185</v>
      </c>
      <c r="R27" s="80" t="s">
        <v>186</v>
      </c>
      <c r="S27" s="80"/>
      <c r="T27" s="80"/>
      <c r="U27" s="91"/>
      <c r="W27" s="91"/>
      <c r="X27" s="40">
        <v>20</v>
      </c>
      <c r="Y27" s="104" t="s">
        <v>146</v>
      </c>
      <c r="Z27" s="83">
        <f>COUNTIF(L5:L500,Y27)</f>
        <v>0</v>
      </c>
      <c r="AA27" s="72">
        <f t="shared" si="4"/>
        <v>0</v>
      </c>
      <c r="AD27" s="73"/>
      <c r="AE27" s="51"/>
      <c r="AI27" s="51">
        <v>20</v>
      </c>
    </row>
    <row r="28" spans="1:35" ht="20.25" thickBot="1" thickTop="1">
      <c r="A28" s="256"/>
      <c r="B28" s="257"/>
      <c r="C28" s="258"/>
      <c r="D28" s="259"/>
      <c r="E28" s="260"/>
      <c r="F28" s="260"/>
      <c r="G28" s="260"/>
      <c r="H28" s="260"/>
      <c r="I28" s="260"/>
      <c r="J28" s="260"/>
      <c r="K28" s="261"/>
      <c r="L28" s="267"/>
      <c r="M28" s="263">
        <f t="shared" si="0"/>
        <v>0</v>
      </c>
      <c r="N28" s="33">
        <f t="shared" si="1"/>
      </c>
      <c r="O28" s="68">
        <f t="shared" si="5"/>
      </c>
      <c r="P28" s="78">
        <f t="shared" si="3"/>
      </c>
      <c r="Q28" s="58" t="s">
        <v>187</v>
      </c>
      <c r="R28" s="80" t="s">
        <v>188</v>
      </c>
      <c r="S28" s="80"/>
      <c r="T28" s="80"/>
      <c r="U28" s="81"/>
      <c r="W28" s="81"/>
      <c r="X28" s="40">
        <v>21</v>
      </c>
      <c r="Y28" s="104" t="s">
        <v>189</v>
      </c>
      <c r="Z28" s="83">
        <f>COUNTIF(L5:L500,Y28)</f>
        <v>0</v>
      </c>
      <c r="AA28" s="72">
        <f t="shared" si="4"/>
        <v>0</v>
      </c>
      <c r="AD28" s="73"/>
      <c r="AE28" s="74"/>
      <c r="AF28" s="51"/>
      <c r="AG28" s="75"/>
      <c r="AI28" s="51">
        <v>50</v>
      </c>
    </row>
    <row r="29" spans="1:35" ht="20.25" thickBot="1" thickTop="1">
      <c r="A29" s="256"/>
      <c r="B29" s="257"/>
      <c r="C29" s="258"/>
      <c r="D29" s="259"/>
      <c r="E29" s="260"/>
      <c r="F29" s="260"/>
      <c r="G29" s="260"/>
      <c r="H29" s="260"/>
      <c r="I29" s="260"/>
      <c r="J29" s="260"/>
      <c r="K29" s="261"/>
      <c r="L29" s="268"/>
      <c r="M29" s="263">
        <f t="shared" si="0"/>
        <v>0</v>
      </c>
      <c r="N29" s="33">
        <f t="shared" si="1"/>
      </c>
      <c r="O29" s="68">
        <f t="shared" si="5"/>
      </c>
      <c r="P29" s="78">
        <f t="shared" si="3"/>
      </c>
      <c r="Q29" s="106" t="s">
        <v>190</v>
      </c>
      <c r="R29" s="80" t="s">
        <v>191</v>
      </c>
      <c r="S29" s="80"/>
      <c r="T29" s="80"/>
      <c r="U29" s="81"/>
      <c r="W29" s="81"/>
      <c r="X29" s="40">
        <v>22</v>
      </c>
      <c r="Y29" s="107" t="s">
        <v>192</v>
      </c>
      <c r="Z29" s="83">
        <f>COUNTIF(L5:L500,Y29)</f>
        <v>0</v>
      </c>
      <c r="AA29" s="72">
        <f t="shared" si="4"/>
        <v>0</v>
      </c>
      <c r="AD29" s="73"/>
      <c r="AE29" s="74"/>
      <c r="AF29" s="51"/>
      <c r="AG29" s="51"/>
      <c r="AI29" s="51">
        <v>22</v>
      </c>
    </row>
    <row r="30" spans="1:35" ht="20.25" thickBot="1" thickTop="1">
      <c r="A30" s="256"/>
      <c r="B30" s="257"/>
      <c r="C30" s="258"/>
      <c r="D30" s="259"/>
      <c r="E30" s="260"/>
      <c r="F30" s="260"/>
      <c r="G30" s="260"/>
      <c r="H30" s="260"/>
      <c r="I30" s="260"/>
      <c r="J30" s="260"/>
      <c r="K30" s="261"/>
      <c r="L30" s="268"/>
      <c r="M30" s="263">
        <f t="shared" si="0"/>
        <v>0</v>
      </c>
      <c r="N30" s="33">
        <f t="shared" si="1"/>
      </c>
      <c r="O30" s="68">
        <f t="shared" si="5"/>
      </c>
      <c r="P30" s="78">
        <f t="shared" si="3"/>
      </c>
      <c r="Q30" s="106" t="s">
        <v>193</v>
      </c>
      <c r="R30" s="80" t="s">
        <v>22</v>
      </c>
      <c r="S30" s="85"/>
      <c r="T30" s="85"/>
      <c r="U30" s="81"/>
      <c r="W30" s="81"/>
      <c r="X30" s="40">
        <v>23</v>
      </c>
      <c r="Y30" s="107" t="s">
        <v>194</v>
      </c>
      <c r="Z30" s="83">
        <f>COUNTIF(L5:L500,Y30)</f>
        <v>0</v>
      </c>
      <c r="AA30" s="72">
        <f t="shared" si="4"/>
        <v>0</v>
      </c>
      <c r="AD30" s="73"/>
      <c r="AE30" s="51"/>
      <c r="AF30" s="51"/>
      <c r="AG30" s="51"/>
      <c r="AI30" s="51">
        <v>23</v>
      </c>
    </row>
    <row r="31" spans="1:35" ht="20.25" thickBot="1" thickTop="1">
      <c r="A31" s="256"/>
      <c r="B31" s="257"/>
      <c r="C31" s="258"/>
      <c r="D31" s="259"/>
      <c r="E31" s="260"/>
      <c r="F31" s="260"/>
      <c r="G31" s="260"/>
      <c r="H31" s="260"/>
      <c r="I31" s="260"/>
      <c r="J31" s="260"/>
      <c r="K31" s="261"/>
      <c r="L31" s="268"/>
      <c r="M31" s="263">
        <f t="shared" si="0"/>
        <v>0</v>
      </c>
      <c r="N31" s="33">
        <f t="shared" si="1"/>
      </c>
      <c r="O31" s="68">
        <f t="shared" si="5"/>
      </c>
      <c r="P31" s="78">
        <f t="shared" si="3"/>
      </c>
      <c r="Q31" s="106" t="s">
        <v>195</v>
      </c>
      <c r="R31" s="80" t="s">
        <v>30</v>
      </c>
      <c r="S31" s="80"/>
      <c r="T31" s="80"/>
      <c r="U31" s="81"/>
      <c r="W31" s="81"/>
      <c r="X31" s="40">
        <v>24</v>
      </c>
      <c r="Y31" s="108" t="s">
        <v>196</v>
      </c>
      <c r="Z31" s="83">
        <f>COUNTIF(L6:L5000,Y31)</f>
        <v>0</v>
      </c>
      <c r="AA31" s="72">
        <f t="shared" si="4"/>
        <v>0</v>
      </c>
      <c r="AD31" s="73"/>
      <c r="AE31" s="74"/>
      <c r="AF31" s="51"/>
      <c r="AG31" s="51"/>
      <c r="AI31" s="51">
        <v>24</v>
      </c>
    </row>
    <row r="32" spans="1:35" ht="20.25" thickBot="1" thickTop="1">
      <c r="A32" s="256"/>
      <c r="B32" s="257"/>
      <c r="C32" s="258"/>
      <c r="D32" s="259"/>
      <c r="E32" s="260"/>
      <c r="F32" s="260"/>
      <c r="G32" s="260"/>
      <c r="H32" s="260"/>
      <c r="I32" s="260"/>
      <c r="J32" s="260"/>
      <c r="K32" s="261"/>
      <c r="L32" s="268"/>
      <c r="M32" s="263">
        <f t="shared" si="0"/>
        <v>0</v>
      </c>
      <c r="N32" s="33">
        <f t="shared" si="1"/>
      </c>
      <c r="O32" s="68">
        <f t="shared" si="5"/>
      </c>
      <c r="P32" s="78">
        <f t="shared" si="3"/>
      </c>
      <c r="Q32" s="58" t="s">
        <v>197</v>
      </c>
      <c r="R32" s="80" t="s">
        <v>27</v>
      </c>
      <c r="S32" s="80"/>
      <c r="T32" s="80"/>
      <c r="U32" s="81"/>
      <c r="W32" s="81"/>
      <c r="X32" s="40">
        <v>25</v>
      </c>
      <c r="Y32" s="108" t="s">
        <v>198</v>
      </c>
      <c r="Z32" s="83">
        <f>COUNTIF(L7:L500,Y32)</f>
        <v>0</v>
      </c>
      <c r="AA32" s="72">
        <f t="shared" si="4"/>
        <v>0</v>
      </c>
      <c r="AD32" s="73"/>
      <c r="AE32" s="74"/>
      <c r="AF32" s="109"/>
      <c r="AG32" s="51"/>
      <c r="AI32" s="51">
        <v>25</v>
      </c>
    </row>
    <row r="33" spans="1:35" ht="20.25" thickBot="1" thickTop="1">
      <c r="A33" s="256"/>
      <c r="B33" s="257"/>
      <c r="C33" s="258"/>
      <c r="D33" s="259"/>
      <c r="E33" s="260"/>
      <c r="F33" s="260"/>
      <c r="G33" s="260"/>
      <c r="H33" s="260"/>
      <c r="I33" s="260"/>
      <c r="J33" s="260"/>
      <c r="K33" s="261"/>
      <c r="L33" s="268"/>
      <c r="M33" s="263">
        <f t="shared" si="0"/>
        <v>0</v>
      </c>
      <c r="N33" s="33">
        <f t="shared" si="1"/>
      </c>
      <c r="O33" s="68">
        <f t="shared" si="5"/>
      </c>
      <c r="P33" s="78">
        <f t="shared" si="3"/>
      </c>
      <c r="Q33" s="58" t="s">
        <v>199</v>
      </c>
      <c r="R33" s="80" t="s">
        <v>37</v>
      </c>
      <c r="S33" s="80"/>
      <c r="T33" s="80"/>
      <c r="U33" s="81"/>
      <c r="W33" s="81"/>
      <c r="X33" s="40">
        <v>26</v>
      </c>
      <c r="Y33" s="108" t="s">
        <v>200</v>
      </c>
      <c r="Z33" s="83">
        <f>COUNTIF(L8:L500,Y33)</f>
        <v>0</v>
      </c>
      <c r="AA33" s="72">
        <f t="shared" si="4"/>
        <v>0</v>
      </c>
      <c r="AD33" s="73"/>
      <c r="AE33" s="74"/>
      <c r="AF33" s="109"/>
      <c r="AG33" s="109"/>
      <c r="AI33" s="51">
        <v>26</v>
      </c>
    </row>
    <row r="34" spans="1:35" ht="20.25" thickBot="1" thickTop="1">
      <c r="A34" s="256"/>
      <c r="B34" s="257"/>
      <c r="C34" s="258"/>
      <c r="D34" s="259"/>
      <c r="E34" s="260"/>
      <c r="F34" s="260"/>
      <c r="G34" s="260"/>
      <c r="H34" s="260"/>
      <c r="I34" s="260"/>
      <c r="J34" s="260"/>
      <c r="K34" s="261"/>
      <c r="L34" s="268"/>
      <c r="M34" s="263">
        <f t="shared" si="0"/>
        <v>0</v>
      </c>
      <c r="N34" s="33">
        <f t="shared" si="1"/>
      </c>
      <c r="O34" s="68">
        <f t="shared" si="5"/>
      </c>
      <c r="P34" s="78">
        <f t="shared" si="3"/>
      </c>
      <c r="Q34" s="58" t="s">
        <v>201</v>
      </c>
      <c r="R34" s="80" t="s">
        <v>202</v>
      </c>
      <c r="S34" s="80"/>
      <c r="T34" s="80"/>
      <c r="U34" s="81"/>
      <c r="W34" s="81"/>
      <c r="X34" s="40">
        <v>27</v>
      </c>
      <c r="Y34" s="108" t="s">
        <v>203</v>
      </c>
      <c r="Z34" s="83">
        <f>COUNTIF(L9:L500,Y34)</f>
        <v>0</v>
      </c>
      <c r="AA34" s="72">
        <f t="shared" si="4"/>
        <v>0</v>
      </c>
      <c r="AD34" s="73"/>
      <c r="AE34" s="75"/>
      <c r="AF34" s="109"/>
      <c r="AG34" s="109"/>
      <c r="AI34" s="51">
        <v>27</v>
      </c>
    </row>
    <row r="35" spans="1:32" ht="20.25" thickBot="1" thickTop="1">
      <c r="A35" s="256"/>
      <c r="B35" s="257"/>
      <c r="C35" s="258"/>
      <c r="D35" s="259"/>
      <c r="E35" s="260"/>
      <c r="F35" s="260"/>
      <c r="G35" s="260"/>
      <c r="H35" s="260"/>
      <c r="I35" s="260"/>
      <c r="J35" s="260"/>
      <c r="K35" s="261"/>
      <c r="L35" s="268"/>
      <c r="M35" s="263">
        <f t="shared" si="0"/>
        <v>0</v>
      </c>
      <c r="N35" s="33">
        <f t="shared" si="1"/>
      </c>
      <c r="O35" s="68">
        <f t="shared" si="5"/>
      </c>
      <c r="P35" s="78">
        <f t="shared" si="3"/>
      </c>
      <c r="Q35" s="58" t="s">
        <v>204</v>
      </c>
      <c r="R35" s="80" t="s">
        <v>205</v>
      </c>
      <c r="S35" s="85"/>
      <c r="T35" s="85"/>
      <c r="U35" s="59"/>
      <c r="W35" s="59"/>
      <c r="X35" s="40">
        <v>28</v>
      </c>
      <c r="Y35" s="108"/>
      <c r="Z35" s="83">
        <f>COUNTIF(L10:L500,Y35)</f>
        <v>0</v>
      </c>
      <c r="AA35" s="72">
        <f t="shared" si="4"/>
        <v>0</v>
      </c>
      <c r="AD35" s="73"/>
      <c r="AE35" s="75"/>
      <c r="AF35" s="109"/>
    </row>
    <row r="36" spans="1:35" ht="20.25" thickBot="1" thickTop="1">
      <c r="A36" s="256"/>
      <c r="B36" s="257"/>
      <c r="C36" s="258"/>
      <c r="D36" s="259"/>
      <c r="E36" s="260"/>
      <c r="F36" s="260"/>
      <c r="G36" s="260"/>
      <c r="H36" s="260"/>
      <c r="I36" s="260"/>
      <c r="J36" s="260"/>
      <c r="K36" s="261"/>
      <c r="L36" s="267"/>
      <c r="M36" s="263">
        <f t="shared" si="0"/>
        <v>0</v>
      </c>
      <c r="N36" s="33">
        <f t="shared" si="1"/>
      </c>
      <c r="O36" s="68">
        <f t="shared" si="5"/>
      </c>
      <c r="P36" s="78">
        <f t="shared" si="3"/>
      </c>
      <c r="Q36" s="58" t="s">
        <v>206</v>
      </c>
      <c r="R36" s="80" t="s">
        <v>38</v>
      </c>
      <c r="S36" s="80"/>
      <c r="T36" s="80"/>
      <c r="U36" s="59"/>
      <c r="W36" s="59"/>
      <c r="X36" s="40">
        <v>29</v>
      </c>
      <c r="Y36" s="108"/>
      <c r="Z36" s="110">
        <f>SUM(Z5:Z35)</f>
        <v>0</v>
      </c>
      <c r="AA36" s="111">
        <f>Z36/B2*100</f>
        <v>0</v>
      </c>
      <c r="AD36" s="73"/>
      <c r="AE36" s="74"/>
      <c r="AF36" s="109"/>
      <c r="AH36" s="38"/>
      <c r="AI36" s="38"/>
    </row>
    <row r="37" spans="1:35" ht="18" thickBot="1" thickTop="1">
      <c r="A37" s="256"/>
      <c r="B37" s="257"/>
      <c r="C37" s="258"/>
      <c r="D37" s="259"/>
      <c r="E37" s="260"/>
      <c r="F37" s="260"/>
      <c r="G37" s="260"/>
      <c r="H37" s="260"/>
      <c r="I37" s="260"/>
      <c r="J37" s="260"/>
      <c r="K37" s="261"/>
      <c r="L37" s="268"/>
      <c r="M37" s="263">
        <f t="shared" si="0"/>
        <v>0</v>
      </c>
      <c r="N37" s="33">
        <f t="shared" si="1"/>
      </c>
      <c r="O37" s="68">
        <f t="shared" si="5"/>
      </c>
      <c r="P37" s="78">
        <f t="shared" si="3"/>
      </c>
      <c r="Q37" s="58" t="s">
        <v>207</v>
      </c>
      <c r="R37" s="80" t="s">
        <v>208</v>
      </c>
      <c r="S37" s="80"/>
      <c r="T37" s="80"/>
      <c r="U37" s="59"/>
      <c r="W37" s="59"/>
      <c r="X37" s="40">
        <v>30</v>
      </c>
      <c r="Y37" s="108"/>
      <c r="Z37" s="112"/>
      <c r="AD37" s="73"/>
      <c r="AE37" s="74"/>
      <c r="AF37" s="109"/>
      <c r="AH37" s="38"/>
      <c r="AI37" s="38"/>
    </row>
    <row r="38" spans="1:35" ht="18" thickBot="1" thickTop="1">
      <c r="A38" s="256"/>
      <c r="B38" s="257"/>
      <c r="C38" s="258"/>
      <c r="D38" s="259"/>
      <c r="E38" s="260"/>
      <c r="F38" s="260"/>
      <c r="G38" s="260"/>
      <c r="H38" s="260"/>
      <c r="I38" s="260"/>
      <c r="J38" s="260"/>
      <c r="K38" s="261"/>
      <c r="L38" s="268"/>
      <c r="M38" s="263">
        <f t="shared" si="0"/>
        <v>0</v>
      </c>
      <c r="N38" s="33">
        <f t="shared" si="1"/>
      </c>
      <c r="O38" s="68">
        <f t="shared" si="5"/>
      </c>
      <c r="P38" s="78">
        <f t="shared" si="3"/>
      </c>
      <c r="Q38" s="58" t="s">
        <v>209</v>
      </c>
      <c r="R38" s="80" t="s">
        <v>210</v>
      </c>
      <c r="S38" s="80"/>
      <c r="T38" s="80"/>
      <c r="U38" s="59"/>
      <c r="W38" s="59"/>
      <c r="X38" s="40">
        <v>31</v>
      </c>
      <c r="Y38" s="108"/>
      <c r="Z38" s="112"/>
      <c r="AD38" s="73"/>
      <c r="AE38" s="74"/>
      <c r="AF38" s="109"/>
      <c r="AH38" s="38"/>
      <c r="AI38" s="38"/>
    </row>
    <row r="39" spans="1:35" ht="18" thickBot="1" thickTop="1">
      <c r="A39" s="256"/>
      <c r="B39" s="257"/>
      <c r="C39" s="258"/>
      <c r="D39" s="259"/>
      <c r="E39" s="260"/>
      <c r="F39" s="260"/>
      <c r="G39" s="260"/>
      <c r="H39" s="260"/>
      <c r="I39" s="260"/>
      <c r="J39" s="260"/>
      <c r="K39" s="261"/>
      <c r="L39" s="268"/>
      <c r="M39" s="263">
        <f t="shared" si="0"/>
        <v>0</v>
      </c>
      <c r="N39" s="33">
        <f t="shared" si="1"/>
      </c>
      <c r="O39" s="68">
        <f t="shared" si="5"/>
      </c>
      <c r="P39" s="78">
        <f t="shared" si="3"/>
      </c>
      <c r="Q39" s="105" t="s">
        <v>211</v>
      </c>
      <c r="T39" s="80"/>
      <c r="U39" s="113"/>
      <c r="W39" s="113"/>
      <c r="X39" s="40">
        <v>32</v>
      </c>
      <c r="Y39" s="108"/>
      <c r="Z39" s="112"/>
      <c r="AD39" s="73"/>
      <c r="AE39" s="74"/>
      <c r="AF39" s="36"/>
      <c r="AG39" s="36"/>
      <c r="AH39" s="38"/>
      <c r="AI39" s="38"/>
    </row>
    <row r="40" spans="1:35" ht="18" thickBot="1" thickTop="1">
      <c r="A40" s="256"/>
      <c r="B40" s="257"/>
      <c r="C40" s="258"/>
      <c r="D40" s="259"/>
      <c r="E40" s="260"/>
      <c r="F40" s="260"/>
      <c r="G40" s="260"/>
      <c r="H40" s="260"/>
      <c r="I40" s="260"/>
      <c r="J40" s="260"/>
      <c r="K40" s="261"/>
      <c r="L40" s="268"/>
      <c r="M40" s="263">
        <f t="shared" si="0"/>
        <v>0</v>
      </c>
      <c r="N40" s="33">
        <f t="shared" si="1"/>
      </c>
      <c r="O40" s="68">
        <f t="shared" si="5"/>
      </c>
      <c r="P40" s="78">
        <f t="shared" si="3"/>
      </c>
      <c r="Q40" s="105" t="s">
        <v>212</v>
      </c>
      <c r="T40" s="85"/>
      <c r="U40" s="113"/>
      <c r="W40" s="113"/>
      <c r="X40" s="40">
        <v>33</v>
      </c>
      <c r="Y40" s="108"/>
      <c r="AD40" s="73"/>
      <c r="AE40" s="74"/>
      <c r="AF40" s="36"/>
      <c r="AG40" s="36"/>
      <c r="AH40" s="38"/>
      <c r="AI40" s="38"/>
    </row>
    <row r="41" spans="1:33" ht="16.5" thickBot="1" thickTop="1">
      <c r="A41" s="256"/>
      <c r="B41" s="257"/>
      <c r="C41" s="258"/>
      <c r="D41" s="259"/>
      <c r="E41" s="260"/>
      <c r="F41" s="260"/>
      <c r="G41" s="260"/>
      <c r="H41" s="260"/>
      <c r="I41" s="260"/>
      <c r="J41" s="260"/>
      <c r="K41" s="261"/>
      <c r="L41" s="268"/>
      <c r="M41" s="269">
        <f t="shared" si="0"/>
        <v>0</v>
      </c>
      <c r="N41" s="33">
        <f t="shared" si="1"/>
      </c>
      <c r="O41" s="33">
        <f t="shared" si="5"/>
      </c>
      <c r="P41" s="114">
        <f t="shared" si="3"/>
      </c>
      <c r="Y41" s="115"/>
      <c r="AE41" s="74"/>
      <c r="AF41" s="36"/>
      <c r="AG41" s="36"/>
    </row>
    <row r="42" spans="1:33" ht="16.5" thickBot="1" thickTop="1">
      <c r="A42" s="256"/>
      <c r="B42" s="257"/>
      <c r="C42" s="258"/>
      <c r="D42" s="259"/>
      <c r="E42" s="260"/>
      <c r="F42" s="260"/>
      <c r="G42" s="260"/>
      <c r="H42" s="260"/>
      <c r="I42" s="260"/>
      <c r="J42" s="260"/>
      <c r="K42" s="261"/>
      <c r="L42" s="268"/>
      <c r="M42" s="269">
        <f t="shared" si="0"/>
        <v>0</v>
      </c>
      <c r="N42" s="33">
        <f t="shared" si="1"/>
      </c>
      <c r="O42" s="33">
        <f t="shared" si="5"/>
      </c>
      <c r="P42" s="114">
        <f t="shared" si="3"/>
      </c>
      <c r="Y42" s="115"/>
      <c r="AE42" s="74"/>
      <c r="AF42" s="36"/>
      <c r="AG42" s="36"/>
    </row>
    <row r="43" spans="1:33" ht="16.5" thickBot="1" thickTop="1">
      <c r="A43" s="256"/>
      <c r="B43" s="257"/>
      <c r="C43" s="258"/>
      <c r="D43" s="259"/>
      <c r="E43" s="260"/>
      <c r="F43" s="260"/>
      <c r="G43" s="260"/>
      <c r="H43" s="260"/>
      <c r="I43" s="260"/>
      <c r="J43" s="260"/>
      <c r="K43" s="261"/>
      <c r="L43" s="268"/>
      <c r="M43" s="269">
        <f aca="true" t="shared" si="6" ref="M43:M74">SUM(B43+D43)</f>
        <v>0</v>
      </c>
      <c r="N43" s="33">
        <f aca="true" t="shared" si="7" ref="N43:N82">IF(A43="","",IF(AND(O43="",OR(P43="",P43="TERMINE"),M43&lt;=$B$1),"OK",""))</f>
      </c>
      <c r="O43" s="33">
        <f aca="true" t="shared" si="8" ref="O43:O82">IF(A43="","",IF(AND(P43="",M43&gt;$B$1),"EN COURS",""))</f>
      </c>
      <c r="P43" s="114">
        <f aca="true" t="shared" si="9" ref="P43:P82">IF(A43="","",IF(M43&lt;$B$1,"TERMINE",""))</f>
      </c>
      <c r="Y43" s="115"/>
      <c r="AE43" s="74"/>
      <c r="AF43" s="36"/>
      <c r="AG43" s="36"/>
    </row>
    <row r="44" spans="1:31" ht="16.5" thickBot="1" thickTop="1">
      <c r="A44" s="256"/>
      <c r="B44" s="257"/>
      <c r="C44" s="258"/>
      <c r="D44" s="259"/>
      <c r="E44" s="260"/>
      <c r="F44" s="260"/>
      <c r="G44" s="260"/>
      <c r="H44" s="260"/>
      <c r="I44" s="260"/>
      <c r="J44" s="260"/>
      <c r="K44" s="261"/>
      <c r="L44" s="262"/>
      <c r="M44" s="269">
        <f t="shared" si="6"/>
        <v>0</v>
      </c>
      <c r="N44" s="33">
        <f t="shared" si="7"/>
      </c>
      <c r="O44" s="33">
        <f t="shared" si="8"/>
      </c>
      <c r="P44" s="114">
        <f t="shared" si="9"/>
      </c>
      <c r="Y44" s="115"/>
      <c r="AE44" s="74"/>
    </row>
    <row r="45" spans="1:31" ht="17.25" thickBot="1" thickTop="1">
      <c r="A45" s="256"/>
      <c r="B45" s="257"/>
      <c r="C45" s="258"/>
      <c r="D45" s="259"/>
      <c r="E45" s="260"/>
      <c r="F45" s="260"/>
      <c r="G45" s="260"/>
      <c r="H45" s="260"/>
      <c r="I45" s="260"/>
      <c r="J45" s="260"/>
      <c r="K45" s="261"/>
      <c r="L45" s="267"/>
      <c r="M45" s="269">
        <f t="shared" si="6"/>
        <v>0</v>
      </c>
      <c r="N45" s="33">
        <f t="shared" si="7"/>
      </c>
      <c r="O45" s="33">
        <f t="shared" si="8"/>
      </c>
      <c r="P45" s="114">
        <f t="shared" si="9"/>
      </c>
      <c r="Y45" s="115"/>
      <c r="AE45" s="116"/>
    </row>
    <row r="46" spans="1:25" ht="16.5" customHeight="1" thickBot="1" thickTop="1">
      <c r="A46" s="256"/>
      <c r="B46" s="257"/>
      <c r="C46" s="258"/>
      <c r="D46" s="259"/>
      <c r="E46" s="260"/>
      <c r="F46" s="260"/>
      <c r="G46" s="260"/>
      <c r="H46" s="260"/>
      <c r="I46" s="260"/>
      <c r="J46" s="260"/>
      <c r="K46" s="261"/>
      <c r="L46" s="268"/>
      <c r="M46" s="269">
        <f t="shared" si="6"/>
        <v>0</v>
      </c>
      <c r="N46" s="33">
        <f t="shared" si="7"/>
      </c>
      <c r="O46" s="33">
        <f t="shared" si="8"/>
      </c>
      <c r="P46" s="114">
        <f t="shared" si="9"/>
      </c>
      <c r="Y46" s="115"/>
    </row>
    <row r="47" spans="1:25" ht="16.5" thickBot="1" thickTop="1">
      <c r="A47" s="256"/>
      <c r="B47" s="257"/>
      <c r="C47" s="258"/>
      <c r="D47" s="259"/>
      <c r="E47" s="260"/>
      <c r="F47" s="260"/>
      <c r="G47" s="260"/>
      <c r="H47" s="260"/>
      <c r="I47" s="260"/>
      <c r="J47" s="260"/>
      <c r="K47" s="261"/>
      <c r="L47" s="268"/>
      <c r="M47" s="269">
        <f t="shared" si="6"/>
        <v>0</v>
      </c>
      <c r="N47" s="33">
        <f t="shared" si="7"/>
      </c>
      <c r="O47" s="33">
        <f t="shared" si="8"/>
      </c>
      <c r="P47" s="114">
        <f t="shared" si="9"/>
      </c>
      <c r="Y47" s="115"/>
    </row>
    <row r="48" spans="1:16" ht="16.5" thickBot="1" thickTop="1">
      <c r="A48" s="256"/>
      <c r="B48" s="257"/>
      <c r="C48" s="258"/>
      <c r="D48" s="259"/>
      <c r="E48" s="260"/>
      <c r="F48" s="260"/>
      <c r="G48" s="260"/>
      <c r="H48" s="260"/>
      <c r="I48" s="260"/>
      <c r="J48" s="260"/>
      <c r="K48" s="261"/>
      <c r="L48" s="268"/>
      <c r="M48" s="269">
        <f t="shared" si="6"/>
        <v>0</v>
      </c>
      <c r="N48" s="33">
        <f t="shared" si="7"/>
      </c>
      <c r="O48" s="33">
        <f t="shared" si="8"/>
      </c>
      <c r="P48" s="114">
        <f t="shared" si="9"/>
      </c>
    </row>
    <row r="49" spans="1:16" ht="16.5" thickBot="1" thickTop="1">
      <c r="A49" s="256"/>
      <c r="B49" s="257"/>
      <c r="C49" s="258"/>
      <c r="D49" s="259"/>
      <c r="E49" s="260"/>
      <c r="F49" s="260"/>
      <c r="G49" s="260"/>
      <c r="H49" s="260"/>
      <c r="I49" s="260"/>
      <c r="J49" s="260"/>
      <c r="K49" s="261"/>
      <c r="L49" s="268"/>
      <c r="M49" s="269">
        <f t="shared" si="6"/>
        <v>0</v>
      </c>
      <c r="N49" s="33">
        <f t="shared" si="7"/>
      </c>
      <c r="O49" s="33">
        <f t="shared" si="8"/>
      </c>
      <c r="P49" s="114">
        <f t="shared" si="9"/>
      </c>
    </row>
    <row r="50" spans="1:16" ht="16.5" thickBot="1" thickTop="1">
      <c r="A50" s="256"/>
      <c r="B50" s="257"/>
      <c r="C50" s="258"/>
      <c r="D50" s="259"/>
      <c r="E50" s="260"/>
      <c r="F50" s="260"/>
      <c r="G50" s="260"/>
      <c r="H50" s="260"/>
      <c r="I50" s="260"/>
      <c r="J50" s="260"/>
      <c r="K50" s="261"/>
      <c r="L50" s="268"/>
      <c r="M50" s="269">
        <f t="shared" si="6"/>
        <v>0</v>
      </c>
      <c r="N50" s="33">
        <f t="shared" si="7"/>
      </c>
      <c r="O50" s="33">
        <f t="shared" si="8"/>
      </c>
      <c r="P50" s="114">
        <f t="shared" si="9"/>
      </c>
    </row>
    <row r="51" spans="1:16" ht="16.5" thickBot="1" thickTop="1">
      <c r="A51" s="256"/>
      <c r="B51" s="257"/>
      <c r="C51" s="258"/>
      <c r="D51" s="259"/>
      <c r="E51" s="260"/>
      <c r="F51" s="260"/>
      <c r="G51" s="260"/>
      <c r="H51" s="260"/>
      <c r="I51" s="260"/>
      <c r="J51" s="260"/>
      <c r="K51" s="261"/>
      <c r="L51" s="262"/>
      <c r="M51" s="269">
        <f t="shared" si="6"/>
        <v>0</v>
      </c>
      <c r="N51" s="33">
        <f t="shared" si="7"/>
      </c>
      <c r="O51" s="33">
        <f t="shared" si="8"/>
      </c>
      <c r="P51" s="114">
        <f t="shared" si="9"/>
      </c>
    </row>
    <row r="52" spans="1:16" ht="16.5" thickBot="1" thickTop="1">
      <c r="A52" s="256"/>
      <c r="B52" s="270"/>
      <c r="C52" s="258"/>
      <c r="D52" s="259"/>
      <c r="E52" s="260"/>
      <c r="F52" s="260"/>
      <c r="G52" s="260"/>
      <c r="H52" s="260"/>
      <c r="I52" s="260"/>
      <c r="J52" s="260"/>
      <c r="K52" s="261"/>
      <c r="L52" s="262"/>
      <c r="M52" s="269">
        <f t="shared" si="6"/>
        <v>0</v>
      </c>
      <c r="N52" s="33">
        <f t="shared" si="7"/>
      </c>
      <c r="O52" s="33">
        <f t="shared" si="8"/>
      </c>
      <c r="P52" s="114">
        <f t="shared" si="9"/>
      </c>
    </row>
    <row r="53" spans="1:16" ht="16.5" thickBot="1" thickTop="1">
      <c r="A53" s="256"/>
      <c r="B53" s="270"/>
      <c r="C53" s="258"/>
      <c r="D53" s="259"/>
      <c r="E53" s="260"/>
      <c r="F53" s="260"/>
      <c r="G53" s="260"/>
      <c r="H53" s="260"/>
      <c r="I53" s="260"/>
      <c r="J53" s="260"/>
      <c r="K53" s="261"/>
      <c r="L53" s="268"/>
      <c r="M53" s="269">
        <f t="shared" si="6"/>
        <v>0</v>
      </c>
      <c r="N53" s="33">
        <f t="shared" si="7"/>
      </c>
      <c r="O53" s="33">
        <f t="shared" si="8"/>
      </c>
      <c r="P53" s="114">
        <f t="shared" si="9"/>
      </c>
    </row>
    <row r="54" spans="1:16" ht="16.5" thickBot="1" thickTop="1">
      <c r="A54" s="256"/>
      <c r="B54" s="270"/>
      <c r="C54" s="258"/>
      <c r="D54" s="259"/>
      <c r="E54" s="260"/>
      <c r="F54" s="260"/>
      <c r="G54" s="260"/>
      <c r="H54" s="260"/>
      <c r="I54" s="260"/>
      <c r="J54" s="260"/>
      <c r="K54" s="261"/>
      <c r="L54" s="268"/>
      <c r="M54" s="269">
        <f t="shared" si="6"/>
        <v>0</v>
      </c>
      <c r="N54" s="33">
        <f t="shared" si="7"/>
      </c>
      <c r="O54" s="33">
        <f t="shared" si="8"/>
      </c>
      <c r="P54" s="114">
        <f t="shared" si="9"/>
      </c>
    </row>
    <row r="55" spans="1:16" ht="17.25" thickBot="1" thickTop="1">
      <c r="A55" s="256"/>
      <c r="B55" s="270"/>
      <c r="C55" s="258"/>
      <c r="D55" s="259"/>
      <c r="E55" s="260"/>
      <c r="F55" s="260"/>
      <c r="G55" s="260"/>
      <c r="H55" s="260"/>
      <c r="I55" s="260"/>
      <c r="J55" s="260"/>
      <c r="K55" s="261"/>
      <c r="L55" s="267"/>
      <c r="M55" s="269">
        <f t="shared" si="6"/>
        <v>0</v>
      </c>
      <c r="N55" s="33">
        <f t="shared" si="7"/>
      </c>
      <c r="O55" s="33">
        <f t="shared" si="8"/>
      </c>
      <c r="P55" s="114">
        <f t="shared" si="9"/>
      </c>
    </row>
    <row r="56" spans="1:16" ht="17.25" thickBot="1" thickTop="1">
      <c r="A56" s="256"/>
      <c r="B56" s="270"/>
      <c r="C56" s="258"/>
      <c r="D56" s="259"/>
      <c r="E56" s="260"/>
      <c r="F56" s="260"/>
      <c r="G56" s="260"/>
      <c r="H56" s="260"/>
      <c r="I56" s="260"/>
      <c r="J56" s="260"/>
      <c r="K56" s="261"/>
      <c r="L56" s="267"/>
      <c r="M56" s="269">
        <f t="shared" si="6"/>
        <v>0</v>
      </c>
      <c r="N56" s="33">
        <f t="shared" si="7"/>
      </c>
      <c r="O56" s="33">
        <f t="shared" si="8"/>
      </c>
      <c r="P56" s="114">
        <f t="shared" si="9"/>
      </c>
    </row>
    <row r="57" spans="1:16" ht="17.25" thickBot="1" thickTop="1">
      <c r="A57" s="256"/>
      <c r="B57" s="270"/>
      <c r="C57" s="258"/>
      <c r="D57" s="259"/>
      <c r="E57" s="260"/>
      <c r="F57" s="260"/>
      <c r="G57" s="260"/>
      <c r="H57" s="260"/>
      <c r="I57" s="260"/>
      <c r="J57" s="260"/>
      <c r="K57" s="261"/>
      <c r="L57" s="266"/>
      <c r="M57" s="269">
        <f t="shared" si="6"/>
        <v>0</v>
      </c>
      <c r="N57" s="33">
        <f t="shared" si="7"/>
      </c>
      <c r="O57" s="33">
        <f t="shared" si="8"/>
      </c>
      <c r="P57" s="114">
        <f t="shared" si="9"/>
      </c>
    </row>
    <row r="58" spans="1:16" ht="17.25" thickBot="1" thickTop="1">
      <c r="A58" s="256"/>
      <c r="B58" s="270"/>
      <c r="C58" s="258"/>
      <c r="D58" s="259"/>
      <c r="E58" s="260"/>
      <c r="F58" s="260"/>
      <c r="G58" s="260"/>
      <c r="H58" s="260"/>
      <c r="I58" s="260"/>
      <c r="J58" s="260"/>
      <c r="K58" s="261"/>
      <c r="L58" s="266"/>
      <c r="M58" s="269">
        <f t="shared" si="6"/>
        <v>0</v>
      </c>
      <c r="N58" s="33">
        <f t="shared" si="7"/>
      </c>
      <c r="O58" s="33">
        <f t="shared" si="8"/>
      </c>
      <c r="P58" s="114">
        <f t="shared" si="9"/>
      </c>
    </row>
    <row r="59" spans="1:16" ht="17.25" thickBot="1" thickTop="1">
      <c r="A59" s="256"/>
      <c r="B59" s="270"/>
      <c r="C59" s="258"/>
      <c r="D59" s="259"/>
      <c r="E59" s="260"/>
      <c r="F59" s="260"/>
      <c r="G59" s="260"/>
      <c r="H59" s="260"/>
      <c r="I59" s="260"/>
      <c r="J59" s="260"/>
      <c r="K59" s="261"/>
      <c r="L59" s="266"/>
      <c r="M59" s="269">
        <f t="shared" si="6"/>
        <v>0</v>
      </c>
      <c r="N59" s="33">
        <f t="shared" si="7"/>
      </c>
      <c r="O59" s="33">
        <f t="shared" si="8"/>
      </c>
      <c r="P59" s="114">
        <f t="shared" si="9"/>
      </c>
    </row>
    <row r="60" spans="1:16" ht="16.5" thickBot="1" thickTop="1">
      <c r="A60" s="256"/>
      <c r="B60" s="270"/>
      <c r="C60" s="258"/>
      <c r="D60" s="259"/>
      <c r="E60" s="260"/>
      <c r="F60" s="260"/>
      <c r="G60" s="260"/>
      <c r="H60" s="260"/>
      <c r="I60" s="261"/>
      <c r="J60" s="260"/>
      <c r="K60" s="261"/>
      <c r="L60" s="268"/>
      <c r="M60" s="269">
        <f t="shared" si="6"/>
        <v>0</v>
      </c>
      <c r="N60" s="33">
        <f t="shared" si="7"/>
      </c>
      <c r="O60" s="33">
        <f t="shared" si="8"/>
      </c>
      <c r="P60" s="114">
        <f t="shared" si="9"/>
      </c>
    </row>
    <row r="61" spans="1:16" ht="16.5" thickBot="1" thickTop="1">
      <c r="A61" s="256"/>
      <c r="B61" s="270"/>
      <c r="C61" s="258"/>
      <c r="D61" s="259"/>
      <c r="E61" s="260"/>
      <c r="F61" s="260"/>
      <c r="G61" s="260"/>
      <c r="H61" s="260"/>
      <c r="I61" s="260"/>
      <c r="J61" s="260"/>
      <c r="K61" s="261"/>
      <c r="L61" s="268"/>
      <c r="M61" s="269">
        <f t="shared" si="6"/>
        <v>0</v>
      </c>
      <c r="N61" s="33">
        <f t="shared" si="7"/>
      </c>
      <c r="O61" s="33">
        <f t="shared" si="8"/>
      </c>
      <c r="P61" s="114">
        <f t="shared" si="9"/>
      </c>
    </row>
    <row r="62" spans="1:16" ht="17.25" thickBot="1" thickTop="1">
      <c r="A62" s="256"/>
      <c r="B62" s="270"/>
      <c r="C62" s="271"/>
      <c r="D62" s="259"/>
      <c r="E62" s="260"/>
      <c r="F62" s="260"/>
      <c r="G62" s="260"/>
      <c r="H62" s="260"/>
      <c r="I62" s="260"/>
      <c r="J62" s="260"/>
      <c r="K62" s="261"/>
      <c r="L62" s="267"/>
      <c r="M62" s="269">
        <f t="shared" si="6"/>
        <v>0</v>
      </c>
      <c r="N62" s="33">
        <f t="shared" si="7"/>
      </c>
      <c r="O62" s="33">
        <f t="shared" si="8"/>
      </c>
      <c r="P62" s="114">
        <f t="shared" si="9"/>
      </c>
    </row>
    <row r="63" spans="1:16" ht="17.25" thickBot="1" thickTop="1">
      <c r="A63" s="256"/>
      <c r="B63" s="270"/>
      <c r="C63" s="258"/>
      <c r="D63" s="259"/>
      <c r="E63" s="260"/>
      <c r="F63" s="260"/>
      <c r="G63" s="260"/>
      <c r="H63" s="260"/>
      <c r="I63" s="260"/>
      <c r="J63" s="260"/>
      <c r="K63" s="261"/>
      <c r="L63" s="267"/>
      <c r="M63" s="269">
        <f t="shared" si="6"/>
        <v>0</v>
      </c>
      <c r="N63" s="33">
        <f t="shared" si="7"/>
      </c>
      <c r="O63" s="33">
        <f t="shared" si="8"/>
      </c>
      <c r="P63" s="114">
        <f t="shared" si="9"/>
      </c>
    </row>
    <row r="64" spans="1:16" ht="17.25" thickBot="1" thickTop="1">
      <c r="A64" s="256"/>
      <c r="B64" s="270"/>
      <c r="C64" s="258"/>
      <c r="D64" s="259"/>
      <c r="E64" s="260"/>
      <c r="F64" s="260"/>
      <c r="G64" s="260"/>
      <c r="H64" s="260"/>
      <c r="I64" s="260"/>
      <c r="J64" s="260"/>
      <c r="K64" s="261"/>
      <c r="L64" s="266"/>
      <c r="M64" s="269">
        <f t="shared" si="6"/>
        <v>0</v>
      </c>
      <c r="N64" s="33">
        <f t="shared" si="7"/>
      </c>
      <c r="O64" s="33">
        <f t="shared" si="8"/>
      </c>
      <c r="P64" s="114">
        <f t="shared" si="9"/>
      </c>
    </row>
    <row r="65" spans="1:16" ht="17.25" thickBot="1" thickTop="1">
      <c r="A65" s="256"/>
      <c r="B65" s="270"/>
      <c r="C65" s="258"/>
      <c r="D65" s="259"/>
      <c r="E65" s="260"/>
      <c r="F65" s="260"/>
      <c r="G65" s="260"/>
      <c r="H65" s="260"/>
      <c r="I65" s="260"/>
      <c r="J65" s="260"/>
      <c r="K65" s="261"/>
      <c r="L65" s="267"/>
      <c r="M65" s="269">
        <f t="shared" si="6"/>
        <v>0</v>
      </c>
      <c r="N65" s="33">
        <f t="shared" si="7"/>
      </c>
      <c r="O65" s="33">
        <f t="shared" si="8"/>
      </c>
      <c r="P65" s="114">
        <f t="shared" si="9"/>
      </c>
    </row>
    <row r="66" spans="1:16" ht="17.25" thickBot="1" thickTop="1">
      <c r="A66" s="256"/>
      <c r="B66" s="270"/>
      <c r="C66" s="258"/>
      <c r="D66" s="259"/>
      <c r="E66" s="260"/>
      <c r="F66" s="260"/>
      <c r="G66" s="260"/>
      <c r="H66" s="260"/>
      <c r="I66" s="260"/>
      <c r="J66" s="260"/>
      <c r="K66" s="261"/>
      <c r="L66" s="266"/>
      <c r="M66" s="269">
        <f t="shared" si="6"/>
        <v>0</v>
      </c>
      <c r="N66" s="33">
        <f t="shared" si="7"/>
      </c>
      <c r="O66" s="33">
        <f t="shared" si="8"/>
      </c>
      <c r="P66" s="114">
        <f t="shared" si="9"/>
      </c>
    </row>
    <row r="67" spans="1:16" ht="17.25" thickBot="1" thickTop="1">
      <c r="A67" s="256"/>
      <c r="B67" s="270"/>
      <c r="C67" s="258"/>
      <c r="D67" s="259"/>
      <c r="E67" s="260"/>
      <c r="F67" s="260"/>
      <c r="G67" s="260"/>
      <c r="H67" s="260"/>
      <c r="I67" s="260"/>
      <c r="J67" s="260"/>
      <c r="K67" s="261"/>
      <c r="L67" s="266"/>
      <c r="M67" s="269">
        <f t="shared" si="6"/>
        <v>0</v>
      </c>
      <c r="N67" s="33">
        <f t="shared" si="7"/>
      </c>
      <c r="O67" s="33">
        <f t="shared" si="8"/>
      </c>
      <c r="P67" s="114">
        <f t="shared" si="9"/>
      </c>
    </row>
    <row r="68" spans="1:16" ht="16.5" thickBot="1" thickTop="1">
      <c r="A68" s="256"/>
      <c r="B68" s="270"/>
      <c r="C68" s="258"/>
      <c r="D68" s="259"/>
      <c r="E68" s="260"/>
      <c r="F68" s="260"/>
      <c r="G68" s="260"/>
      <c r="H68" s="260"/>
      <c r="I68" s="260"/>
      <c r="J68" s="260"/>
      <c r="K68" s="261"/>
      <c r="L68" s="262"/>
      <c r="M68" s="269">
        <f t="shared" si="6"/>
        <v>0</v>
      </c>
      <c r="N68" s="33">
        <f t="shared" si="7"/>
      </c>
      <c r="O68" s="33">
        <f t="shared" si="8"/>
      </c>
      <c r="P68" s="114">
        <f t="shared" si="9"/>
      </c>
    </row>
    <row r="69" spans="1:16" ht="17.25" thickBot="1" thickTop="1">
      <c r="A69" s="256"/>
      <c r="B69" s="270"/>
      <c r="C69" s="258"/>
      <c r="D69" s="259"/>
      <c r="E69" s="260"/>
      <c r="F69" s="260"/>
      <c r="G69" s="260"/>
      <c r="H69" s="260"/>
      <c r="I69" s="260"/>
      <c r="J69" s="260"/>
      <c r="K69" s="261"/>
      <c r="L69" s="266"/>
      <c r="M69" s="269">
        <f t="shared" si="6"/>
        <v>0</v>
      </c>
      <c r="N69" s="33">
        <f t="shared" si="7"/>
      </c>
      <c r="O69" s="33">
        <f t="shared" si="8"/>
      </c>
      <c r="P69" s="114">
        <f t="shared" si="9"/>
      </c>
    </row>
    <row r="70" spans="1:16" ht="17.25" thickBot="1" thickTop="1">
      <c r="A70" s="256"/>
      <c r="B70" s="270"/>
      <c r="C70" s="258"/>
      <c r="D70" s="259"/>
      <c r="E70" s="260"/>
      <c r="F70" s="260"/>
      <c r="G70" s="260"/>
      <c r="H70" s="260"/>
      <c r="I70" s="260"/>
      <c r="J70" s="260"/>
      <c r="K70" s="261"/>
      <c r="L70" s="266"/>
      <c r="M70" s="269">
        <f t="shared" si="6"/>
        <v>0</v>
      </c>
      <c r="N70" s="33">
        <f t="shared" si="7"/>
      </c>
      <c r="O70" s="33">
        <f t="shared" si="8"/>
      </c>
      <c r="P70" s="114">
        <f t="shared" si="9"/>
      </c>
    </row>
    <row r="71" spans="1:16" ht="16.5" thickBot="1" thickTop="1">
      <c r="A71" s="256"/>
      <c r="B71" s="270"/>
      <c r="C71" s="258"/>
      <c r="D71" s="259"/>
      <c r="E71" s="260"/>
      <c r="F71" s="260"/>
      <c r="G71" s="260"/>
      <c r="H71" s="260"/>
      <c r="I71" s="261"/>
      <c r="J71" s="260"/>
      <c r="K71" s="261"/>
      <c r="L71" s="268"/>
      <c r="M71" s="269">
        <f t="shared" si="6"/>
        <v>0</v>
      </c>
      <c r="N71" s="33">
        <f t="shared" si="7"/>
      </c>
      <c r="O71" s="33">
        <f t="shared" si="8"/>
      </c>
      <c r="P71" s="114">
        <f t="shared" si="9"/>
      </c>
    </row>
    <row r="72" spans="1:16" ht="16.5" thickBot="1" thickTop="1">
      <c r="A72" s="256"/>
      <c r="B72" s="270"/>
      <c r="C72" s="258"/>
      <c r="D72" s="259"/>
      <c r="E72" s="260"/>
      <c r="F72" s="260"/>
      <c r="G72" s="260"/>
      <c r="H72" s="260"/>
      <c r="I72" s="261"/>
      <c r="J72" s="260"/>
      <c r="K72" s="261"/>
      <c r="L72" s="268"/>
      <c r="M72" s="269">
        <f t="shared" si="6"/>
        <v>0</v>
      </c>
      <c r="N72" s="33">
        <f t="shared" si="7"/>
      </c>
      <c r="O72" s="33">
        <f t="shared" si="8"/>
      </c>
      <c r="P72" s="114">
        <f t="shared" si="9"/>
      </c>
    </row>
    <row r="73" spans="1:16" ht="16.5" thickBot="1" thickTop="1">
      <c r="A73" s="256"/>
      <c r="B73" s="270"/>
      <c r="C73" s="258"/>
      <c r="D73" s="259"/>
      <c r="E73" s="260"/>
      <c r="F73" s="260"/>
      <c r="G73" s="260"/>
      <c r="H73" s="260"/>
      <c r="I73" s="260"/>
      <c r="J73" s="260"/>
      <c r="K73" s="261"/>
      <c r="L73" s="272"/>
      <c r="M73" s="269">
        <f t="shared" si="6"/>
        <v>0</v>
      </c>
      <c r="N73" s="33">
        <f t="shared" si="7"/>
      </c>
      <c r="O73" s="33">
        <f t="shared" si="8"/>
      </c>
      <c r="P73" s="114">
        <f t="shared" si="9"/>
      </c>
    </row>
    <row r="74" spans="1:16" ht="16.5" thickBot="1" thickTop="1">
      <c r="A74" s="256"/>
      <c r="B74" s="270"/>
      <c r="C74" s="258"/>
      <c r="D74" s="259"/>
      <c r="E74" s="260"/>
      <c r="F74" s="260"/>
      <c r="G74" s="260"/>
      <c r="H74" s="260"/>
      <c r="I74" s="260"/>
      <c r="J74" s="260"/>
      <c r="K74" s="261"/>
      <c r="L74" s="268"/>
      <c r="M74" s="269">
        <f t="shared" si="6"/>
        <v>0</v>
      </c>
      <c r="N74" s="33">
        <f t="shared" si="7"/>
      </c>
      <c r="O74" s="33">
        <f t="shared" si="8"/>
      </c>
      <c r="P74" s="114">
        <f t="shared" si="9"/>
      </c>
    </row>
    <row r="75" spans="1:16" ht="16.5" thickBot="1" thickTop="1">
      <c r="A75" s="256"/>
      <c r="B75" s="270"/>
      <c r="C75" s="258"/>
      <c r="D75" s="259"/>
      <c r="E75" s="260"/>
      <c r="F75" s="260"/>
      <c r="G75" s="260"/>
      <c r="H75" s="260"/>
      <c r="I75" s="260"/>
      <c r="J75" s="260"/>
      <c r="K75" s="261"/>
      <c r="L75" s="273"/>
      <c r="M75" s="269">
        <f aca="true" t="shared" si="10" ref="M75:M106">SUM(B75+D75)</f>
        <v>0</v>
      </c>
      <c r="N75" s="33">
        <f t="shared" si="7"/>
      </c>
      <c r="O75" s="33">
        <f t="shared" si="8"/>
      </c>
      <c r="P75" s="114">
        <f t="shared" si="9"/>
      </c>
    </row>
    <row r="76" spans="1:16" ht="17.25" thickBot="1" thickTop="1">
      <c r="A76" s="256"/>
      <c r="B76" s="270"/>
      <c r="C76" s="258"/>
      <c r="D76" s="259"/>
      <c r="E76" s="260"/>
      <c r="F76" s="260"/>
      <c r="G76" s="260"/>
      <c r="H76" s="260"/>
      <c r="I76" s="260"/>
      <c r="J76" s="260"/>
      <c r="K76" s="261"/>
      <c r="L76" s="266"/>
      <c r="M76" s="269">
        <f t="shared" si="10"/>
        <v>0</v>
      </c>
      <c r="N76" s="33">
        <f t="shared" si="7"/>
      </c>
      <c r="O76" s="33">
        <f t="shared" si="8"/>
      </c>
      <c r="P76" s="114">
        <f t="shared" si="9"/>
      </c>
    </row>
    <row r="77" spans="1:16" ht="17.25" thickBot="1" thickTop="1">
      <c r="A77" s="256"/>
      <c r="B77" s="270"/>
      <c r="C77" s="258"/>
      <c r="D77" s="259"/>
      <c r="E77" s="260"/>
      <c r="F77" s="260"/>
      <c r="G77" s="260"/>
      <c r="H77" s="260"/>
      <c r="I77" s="260"/>
      <c r="J77" s="260"/>
      <c r="K77" s="261"/>
      <c r="L77" s="267"/>
      <c r="M77" s="269">
        <f t="shared" si="10"/>
        <v>0</v>
      </c>
      <c r="N77" s="33">
        <f t="shared" si="7"/>
      </c>
      <c r="O77" s="33">
        <f t="shared" si="8"/>
      </c>
      <c r="P77" s="114">
        <f t="shared" si="9"/>
      </c>
    </row>
    <row r="78" spans="1:16" ht="16.5" thickBot="1" thickTop="1">
      <c r="A78" s="256"/>
      <c r="B78" s="270"/>
      <c r="C78" s="258"/>
      <c r="D78" s="259"/>
      <c r="E78" s="260"/>
      <c r="F78" s="260"/>
      <c r="G78" s="260"/>
      <c r="H78" s="260"/>
      <c r="I78" s="260"/>
      <c r="J78" s="260"/>
      <c r="K78" s="261"/>
      <c r="L78" s="272"/>
      <c r="M78" s="269">
        <f t="shared" si="10"/>
        <v>0</v>
      </c>
      <c r="N78" s="33">
        <f t="shared" si="7"/>
      </c>
      <c r="O78" s="33">
        <f t="shared" si="8"/>
      </c>
      <c r="P78" s="114">
        <f t="shared" si="9"/>
      </c>
    </row>
    <row r="79" spans="1:16" ht="16.5" thickBot="1" thickTop="1">
      <c r="A79" s="256"/>
      <c r="B79" s="270"/>
      <c r="C79" s="258"/>
      <c r="D79" s="259"/>
      <c r="E79" s="260"/>
      <c r="F79" s="260"/>
      <c r="G79" s="260"/>
      <c r="H79" s="260"/>
      <c r="I79" s="260"/>
      <c r="J79" s="260"/>
      <c r="K79" s="261"/>
      <c r="L79" s="272"/>
      <c r="M79" s="269">
        <f t="shared" si="10"/>
        <v>0</v>
      </c>
      <c r="N79" s="33">
        <f t="shared" si="7"/>
      </c>
      <c r="O79" s="33">
        <f t="shared" si="8"/>
      </c>
      <c r="P79" s="114">
        <f t="shared" si="9"/>
      </c>
    </row>
    <row r="80" spans="1:16" ht="16.5" thickBot="1" thickTop="1">
      <c r="A80" s="256"/>
      <c r="B80" s="270"/>
      <c r="C80" s="258"/>
      <c r="D80" s="259"/>
      <c r="E80" s="260"/>
      <c r="F80" s="260"/>
      <c r="G80" s="260"/>
      <c r="H80" s="260"/>
      <c r="I80" s="260"/>
      <c r="J80" s="260"/>
      <c r="K80" s="261"/>
      <c r="L80" s="272"/>
      <c r="M80" s="269">
        <f t="shared" si="10"/>
        <v>0</v>
      </c>
      <c r="N80" s="33">
        <f t="shared" si="7"/>
      </c>
      <c r="O80" s="33">
        <f t="shared" si="8"/>
      </c>
      <c r="P80" s="114">
        <f t="shared" si="9"/>
      </c>
    </row>
    <row r="81" spans="1:16" ht="16.5" thickBot="1" thickTop="1">
      <c r="A81" s="256"/>
      <c r="B81" s="270"/>
      <c r="C81" s="258"/>
      <c r="D81" s="259"/>
      <c r="E81" s="260"/>
      <c r="F81" s="260"/>
      <c r="G81" s="260"/>
      <c r="H81" s="260"/>
      <c r="I81" s="260"/>
      <c r="J81" s="260"/>
      <c r="K81" s="274"/>
      <c r="L81" s="272"/>
      <c r="M81" s="269">
        <f t="shared" si="10"/>
        <v>0</v>
      </c>
      <c r="N81" s="33">
        <f t="shared" si="7"/>
      </c>
      <c r="O81" s="33">
        <f t="shared" si="8"/>
      </c>
      <c r="P81" s="114">
        <f t="shared" si="9"/>
      </c>
    </row>
    <row r="82" spans="1:16" ht="16.5" thickBot="1" thickTop="1">
      <c r="A82" s="256"/>
      <c r="B82" s="270"/>
      <c r="C82" s="258"/>
      <c r="D82" s="259"/>
      <c r="E82" s="260"/>
      <c r="F82" s="260"/>
      <c r="G82" s="260"/>
      <c r="H82" s="260"/>
      <c r="I82" s="260"/>
      <c r="J82" s="260"/>
      <c r="K82" s="261"/>
      <c r="L82" s="272"/>
      <c r="M82" s="269">
        <f t="shared" si="10"/>
        <v>0</v>
      </c>
      <c r="N82" s="33">
        <f t="shared" si="7"/>
      </c>
      <c r="O82" s="33">
        <f t="shared" si="8"/>
      </c>
      <c r="P82" s="114">
        <f t="shared" si="9"/>
      </c>
    </row>
    <row r="83" spans="1:16" ht="16.5" thickBot="1" thickTop="1">
      <c r="A83" s="256"/>
      <c r="B83" s="270"/>
      <c r="C83" s="258"/>
      <c r="D83" s="259"/>
      <c r="E83" s="260"/>
      <c r="F83" s="260"/>
      <c r="G83" s="260"/>
      <c r="H83" s="260"/>
      <c r="I83" s="260"/>
      <c r="J83" s="260"/>
      <c r="K83" s="261"/>
      <c r="L83" s="272"/>
      <c r="M83" s="269">
        <f t="shared" si="10"/>
        <v>0</v>
      </c>
      <c r="N83" s="33">
        <f aca="true" t="shared" si="11" ref="N83:N107">IF(A83="","",IF(AND(O83="",OR(P83="",P83="TERMINE"),M83&lt;=$B$1),"OK",""))</f>
      </c>
      <c r="O83" s="33">
        <f aca="true" t="shared" si="12" ref="O83:O107">IF(A83="","",IF(AND(P83="",M83&gt;$B$1),"EN COURS",""))</f>
      </c>
      <c r="P83" s="114">
        <f aca="true" t="shared" si="13" ref="P83:P107">IF(A83="","",IF(M83&lt;$B$1,"TERMINE",""))</f>
      </c>
    </row>
    <row r="84" spans="1:16" ht="16.5" thickBot="1" thickTop="1">
      <c r="A84" s="256"/>
      <c r="B84" s="270"/>
      <c r="C84" s="258"/>
      <c r="D84" s="259"/>
      <c r="E84" s="260"/>
      <c r="F84" s="260"/>
      <c r="G84" s="260"/>
      <c r="H84" s="260"/>
      <c r="I84" s="260"/>
      <c r="J84" s="260"/>
      <c r="K84" s="261"/>
      <c r="L84" s="272"/>
      <c r="M84" s="269">
        <f t="shared" si="10"/>
        <v>0</v>
      </c>
      <c r="N84" s="33">
        <f t="shared" si="11"/>
      </c>
      <c r="O84" s="33">
        <f t="shared" si="12"/>
      </c>
      <c r="P84" s="114">
        <f t="shared" si="13"/>
      </c>
    </row>
    <row r="85" spans="1:16" ht="17.25" thickBot="1" thickTop="1">
      <c r="A85" s="256"/>
      <c r="B85" s="270"/>
      <c r="C85" s="258"/>
      <c r="D85" s="259"/>
      <c r="E85" s="260"/>
      <c r="F85" s="260"/>
      <c r="G85" s="260"/>
      <c r="H85" s="260"/>
      <c r="I85" s="260"/>
      <c r="J85" s="260"/>
      <c r="K85" s="261"/>
      <c r="L85" s="266"/>
      <c r="M85" s="269">
        <f t="shared" si="10"/>
        <v>0</v>
      </c>
      <c r="N85" s="33">
        <f t="shared" si="11"/>
      </c>
      <c r="O85" s="33">
        <f t="shared" si="12"/>
      </c>
      <c r="P85" s="114">
        <f t="shared" si="13"/>
      </c>
    </row>
    <row r="86" spans="1:16" ht="16.5" thickBot="1" thickTop="1">
      <c r="A86" s="256"/>
      <c r="B86" s="270"/>
      <c r="C86" s="258"/>
      <c r="D86" s="259"/>
      <c r="E86" s="260"/>
      <c r="F86" s="260"/>
      <c r="G86" s="260"/>
      <c r="H86" s="260"/>
      <c r="I86" s="260"/>
      <c r="J86" s="260"/>
      <c r="K86" s="261"/>
      <c r="L86" s="272"/>
      <c r="M86" s="269">
        <f t="shared" si="10"/>
        <v>0</v>
      </c>
      <c r="N86" s="33">
        <f t="shared" si="11"/>
      </c>
      <c r="O86" s="33">
        <f t="shared" si="12"/>
      </c>
      <c r="P86" s="114">
        <f t="shared" si="13"/>
      </c>
    </row>
    <row r="87" spans="1:16" ht="16.5" thickBot="1" thickTop="1">
      <c r="A87" s="256"/>
      <c r="B87" s="270"/>
      <c r="C87" s="258"/>
      <c r="D87" s="259"/>
      <c r="E87" s="260"/>
      <c r="F87" s="260"/>
      <c r="G87" s="260"/>
      <c r="H87" s="260"/>
      <c r="I87" s="260"/>
      <c r="J87" s="260"/>
      <c r="K87" s="261"/>
      <c r="L87" s="272"/>
      <c r="M87" s="269">
        <f t="shared" si="10"/>
        <v>0</v>
      </c>
      <c r="N87" s="33">
        <f t="shared" si="11"/>
      </c>
      <c r="O87" s="33">
        <f t="shared" si="12"/>
      </c>
      <c r="P87" s="114">
        <f t="shared" si="13"/>
      </c>
    </row>
    <row r="88" spans="1:16" ht="17.25" thickBot="1" thickTop="1">
      <c r="A88" s="256"/>
      <c r="B88" s="270"/>
      <c r="C88" s="258"/>
      <c r="D88" s="259"/>
      <c r="E88" s="260"/>
      <c r="F88" s="260"/>
      <c r="G88" s="260"/>
      <c r="H88" s="260"/>
      <c r="I88" s="260"/>
      <c r="J88" s="260"/>
      <c r="K88" s="261"/>
      <c r="L88" s="266"/>
      <c r="M88" s="269">
        <f t="shared" si="10"/>
        <v>0</v>
      </c>
      <c r="N88" s="33">
        <f t="shared" si="11"/>
      </c>
      <c r="O88" s="33">
        <f t="shared" si="12"/>
      </c>
      <c r="P88" s="114">
        <f t="shared" si="13"/>
      </c>
    </row>
    <row r="89" spans="1:16" ht="16.5" thickBot="1" thickTop="1">
      <c r="A89" s="256"/>
      <c r="B89" s="270"/>
      <c r="C89" s="258"/>
      <c r="D89" s="259"/>
      <c r="E89" s="260"/>
      <c r="F89" s="260"/>
      <c r="G89" s="260"/>
      <c r="H89" s="260"/>
      <c r="I89" s="260"/>
      <c r="J89" s="260"/>
      <c r="K89" s="261"/>
      <c r="L89" s="272"/>
      <c r="M89" s="269">
        <f t="shared" si="10"/>
        <v>0</v>
      </c>
      <c r="N89" s="33">
        <f t="shared" si="11"/>
      </c>
      <c r="O89" s="33">
        <f t="shared" si="12"/>
      </c>
      <c r="P89" s="114">
        <f t="shared" si="13"/>
      </c>
    </row>
    <row r="90" spans="1:16" ht="16.5" thickBot="1" thickTop="1">
      <c r="A90" s="256"/>
      <c r="B90" s="270"/>
      <c r="C90" s="258"/>
      <c r="D90" s="259"/>
      <c r="E90" s="260"/>
      <c r="F90" s="260"/>
      <c r="G90" s="260"/>
      <c r="H90" s="260"/>
      <c r="I90" s="260"/>
      <c r="J90" s="260"/>
      <c r="K90" s="261"/>
      <c r="L90" s="272"/>
      <c r="M90" s="269">
        <f t="shared" si="10"/>
        <v>0</v>
      </c>
      <c r="N90" s="33">
        <f t="shared" si="11"/>
      </c>
      <c r="O90" s="33">
        <f t="shared" si="12"/>
      </c>
      <c r="P90" s="114">
        <f t="shared" si="13"/>
      </c>
    </row>
    <row r="91" spans="1:16" ht="17.25" thickBot="1" thickTop="1">
      <c r="A91" s="256"/>
      <c r="B91" s="270"/>
      <c r="C91" s="258"/>
      <c r="D91" s="259"/>
      <c r="E91" s="260"/>
      <c r="F91" s="260"/>
      <c r="G91" s="260"/>
      <c r="H91" s="260"/>
      <c r="I91" s="260"/>
      <c r="J91" s="260"/>
      <c r="K91" s="261"/>
      <c r="L91" s="266"/>
      <c r="M91" s="269">
        <f t="shared" si="10"/>
        <v>0</v>
      </c>
      <c r="N91" s="33">
        <f t="shared" si="11"/>
      </c>
      <c r="O91" s="33">
        <f t="shared" si="12"/>
      </c>
      <c r="P91" s="114">
        <f t="shared" si="13"/>
      </c>
    </row>
    <row r="92" spans="1:16" ht="17.25" thickBot="1" thickTop="1">
      <c r="A92" s="256"/>
      <c r="B92" s="270"/>
      <c r="C92" s="258"/>
      <c r="D92" s="259"/>
      <c r="E92" s="260"/>
      <c r="F92" s="260"/>
      <c r="G92" s="260"/>
      <c r="H92" s="260"/>
      <c r="I92" s="260"/>
      <c r="J92" s="260"/>
      <c r="K92" s="261"/>
      <c r="L92" s="267"/>
      <c r="M92" s="269">
        <f t="shared" si="10"/>
        <v>0</v>
      </c>
      <c r="N92" s="33">
        <f t="shared" si="11"/>
      </c>
      <c r="O92" s="33">
        <f t="shared" si="12"/>
      </c>
      <c r="P92" s="114">
        <f t="shared" si="13"/>
      </c>
    </row>
    <row r="93" spans="1:16" ht="17.25" thickBot="1" thickTop="1">
      <c r="A93" s="256"/>
      <c r="B93" s="270"/>
      <c r="C93" s="258"/>
      <c r="D93" s="259"/>
      <c r="E93" s="260"/>
      <c r="F93" s="260"/>
      <c r="G93" s="260"/>
      <c r="H93" s="260"/>
      <c r="I93" s="260"/>
      <c r="J93" s="260"/>
      <c r="K93" s="261"/>
      <c r="L93" s="266"/>
      <c r="M93" s="269">
        <f t="shared" si="10"/>
        <v>0</v>
      </c>
      <c r="N93" s="33">
        <f t="shared" si="11"/>
      </c>
      <c r="O93" s="33">
        <f t="shared" si="12"/>
      </c>
      <c r="P93" s="114">
        <f t="shared" si="13"/>
      </c>
    </row>
    <row r="94" spans="1:16" ht="17.25" thickBot="1" thickTop="1">
      <c r="A94" s="256"/>
      <c r="B94" s="270"/>
      <c r="C94" s="258"/>
      <c r="D94" s="259"/>
      <c r="E94" s="260"/>
      <c r="F94" s="260"/>
      <c r="G94" s="260"/>
      <c r="H94" s="260"/>
      <c r="I94" s="260"/>
      <c r="J94" s="260"/>
      <c r="K94" s="261"/>
      <c r="L94" s="266"/>
      <c r="M94" s="269">
        <f t="shared" si="10"/>
        <v>0</v>
      </c>
      <c r="N94" s="33">
        <f t="shared" si="11"/>
      </c>
      <c r="O94" s="33">
        <f t="shared" si="12"/>
      </c>
      <c r="P94" s="114">
        <f t="shared" si="13"/>
      </c>
    </row>
    <row r="95" spans="1:16" ht="17.25" thickBot="1" thickTop="1">
      <c r="A95" s="256"/>
      <c r="B95" s="270"/>
      <c r="C95" s="258"/>
      <c r="D95" s="259"/>
      <c r="E95" s="260"/>
      <c r="F95" s="260"/>
      <c r="G95" s="260"/>
      <c r="H95" s="260"/>
      <c r="I95" s="260"/>
      <c r="J95" s="260"/>
      <c r="K95" s="261"/>
      <c r="L95" s="266"/>
      <c r="M95" s="269">
        <f t="shared" si="10"/>
        <v>0</v>
      </c>
      <c r="N95" s="33">
        <f t="shared" si="11"/>
      </c>
      <c r="O95" s="33">
        <f t="shared" si="12"/>
      </c>
      <c r="P95" s="114">
        <f t="shared" si="13"/>
      </c>
    </row>
    <row r="96" spans="1:16" ht="17.25" thickBot="1" thickTop="1">
      <c r="A96" s="256"/>
      <c r="B96" s="270"/>
      <c r="C96" s="258"/>
      <c r="D96" s="259"/>
      <c r="E96" s="260"/>
      <c r="F96" s="260"/>
      <c r="G96" s="260"/>
      <c r="H96" s="260"/>
      <c r="I96" s="260"/>
      <c r="J96" s="260"/>
      <c r="K96" s="261"/>
      <c r="L96" s="266"/>
      <c r="M96" s="269">
        <f t="shared" si="10"/>
        <v>0</v>
      </c>
      <c r="N96" s="33">
        <f t="shared" si="11"/>
      </c>
      <c r="O96" s="33">
        <f t="shared" si="12"/>
      </c>
      <c r="P96" s="114">
        <f t="shared" si="13"/>
      </c>
    </row>
    <row r="97" spans="1:16" ht="17.25" thickBot="1" thickTop="1">
      <c r="A97" s="256"/>
      <c r="B97" s="270"/>
      <c r="C97" s="258"/>
      <c r="D97" s="259"/>
      <c r="E97" s="260"/>
      <c r="F97" s="260"/>
      <c r="G97" s="260"/>
      <c r="H97" s="260"/>
      <c r="I97" s="260"/>
      <c r="J97" s="260"/>
      <c r="K97" s="261"/>
      <c r="L97" s="266"/>
      <c r="M97" s="269">
        <f t="shared" si="10"/>
        <v>0</v>
      </c>
      <c r="N97" s="33">
        <f t="shared" si="11"/>
      </c>
      <c r="O97" s="33">
        <f t="shared" si="12"/>
      </c>
      <c r="P97" s="114">
        <f t="shared" si="13"/>
      </c>
    </row>
    <row r="98" spans="1:16" ht="17.25" thickBot="1" thickTop="1">
      <c r="A98" s="256"/>
      <c r="B98" s="270"/>
      <c r="C98" s="258"/>
      <c r="D98" s="259"/>
      <c r="E98" s="260"/>
      <c r="F98" s="260"/>
      <c r="G98" s="260"/>
      <c r="H98" s="260"/>
      <c r="I98" s="260"/>
      <c r="J98" s="260"/>
      <c r="K98" s="261"/>
      <c r="L98" s="266"/>
      <c r="M98" s="269">
        <f t="shared" si="10"/>
        <v>0</v>
      </c>
      <c r="N98" s="33">
        <f t="shared" si="11"/>
      </c>
      <c r="O98" s="32">
        <f t="shared" si="12"/>
      </c>
      <c r="P98" s="114">
        <f t="shared" si="13"/>
      </c>
    </row>
    <row r="99" spans="1:16" ht="16.5" thickBot="1" thickTop="1">
      <c r="A99" s="256"/>
      <c r="B99" s="270"/>
      <c r="C99" s="258"/>
      <c r="D99" s="259"/>
      <c r="E99" s="260"/>
      <c r="F99" s="260"/>
      <c r="G99" s="260"/>
      <c r="H99" s="260"/>
      <c r="I99" s="260"/>
      <c r="J99" s="260"/>
      <c r="K99" s="261"/>
      <c r="L99" s="272"/>
      <c r="M99" s="269">
        <f t="shared" si="10"/>
        <v>0</v>
      </c>
      <c r="N99" s="33">
        <f t="shared" si="11"/>
      </c>
      <c r="O99" s="32">
        <f t="shared" si="12"/>
      </c>
      <c r="P99" s="114">
        <f t="shared" si="13"/>
      </c>
    </row>
    <row r="100" spans="1:16" ht="16.5" thickBot="1" thickTop="1">
      <c r="A100" s="256"/>
      <c r="B100" s="270"/>
      <c r="C100" s="258"/>
      <c r="D100" s="259"/>
      <c r="E100" s="260"/>
      <c r="F100" s="260"/>
      <c r="G100" s="260"/>
      <c r="H100" s="260"/>
      <c r="I100" s="260"/>
      <c r="J100" s="260"/>
      <c r="K100" s="261"/>
      <c r="L100" s="272"/>
      <c r="M100" s="269">
        <f t="shared" si="10"/>
        <v>0</v>
      </c>
      <c r="N100" s="33">
        <f t="shared" si="11"/>
      </c>
      <c r="O100" s="32">
        <f t="shared" si="12"/>
      </c>
      <c r="P100" s="114">
        <f t="shared" si="13"/>
      </c>
    </row>
    <row r="101" spans="1:16" ht="16.5" thickBot="1" thickTop="1">
      <c r="A101" s="256"/>
      <c r="B101" s="270"/>
      <c r="C101" s="258"/>
      <c r="D101" s="259"/>
      <c r="E101" s="260"/>
      <c r="F101" s="260"/>
      <c r="G101" s="260"/>
      <c r="H101" s="260"/>
      <c r="I101" s="260"/>
      <c r="J101" s="260"/>
      <c r="K101" s="261"/>
      <c r="L101" s="272"/>
      <c r="M101" s="269">
        <f t="shared" si="10"/>
        <v>0</v>
      </c>
      <c r="N101" s="33">
        <f t="shared" si="11"/>
      </c>
      <c r="O101" s="32">
        <f t="shared" si="12"/>
      </c>
      <c r="P101" s="114">
        <f t="shared" si="13"/>
      </c>
    </row>
    <row r="102" spans="1:16" ht="16.5" thickBot="1" thickTop="1">
      <c r="A102" s="256"/>
      <c r="B102" s="270"/>
      <c r="C102" s="258"/>
      <c r="D102" s="259"/>
      <c r="E102" s="260"/>
      <c r="F102" s="260"/>
      <c r="G102" s="260"/>
      <c r="H102" s="260"/>
      <c r="I102" s="260"/>
      <c r="J102" s="260"/>
      <c r="K102" s="261"/>
      <c r="L102" s="275"/>
      <c r="M102" s="269">
        <f t="shared" si="10"/>
        <v>0</v>
      </c>
      <c r="N102" s="33">
        <f t="shared" si="11"/>
      </c>
      <c r="O102" s="32">
        <f t="shared" si="12"/>
      </c>
      <c r="P102" s="114">
        <f t="shared" si="13"/>
      </c>
    </row>
    <row r="103" spans="1:16" ht="16.5" thickBot="1" thickTop="1">
      <c r="A103" s="256"/>
      <c r="B103" s="270"/>
      <c r="C103" s="258"/>
      <c r="D103" s="259"/>
      <c r="E103" s="260"/>
      <c r="F103" s="260"/>
      <c r="G103" s="260"/>
      <c r="H103" s="260"/>
      <c r="I103" s="260"/>
      <c r="J103" s="260"/>
      <c r="K103" s="261"/>
      <c r="L103" s="272"/>
      <c r="M103" s="269">
        <f t="shared" si="10"/>
        <v>0</v>
      </c>
      <c r="N103" s="33">
        <f t="shared" si="11"/>
      </c>
      <c r="O103" s="32">
        <f t="shared" si="12"/>
      </c>
      <c r="P103" s="114">
        <f t="shared" si="13"/>
      </c>
    </row>
    <row r="104" spans="1:16" ht="16.5" thickBot="1" thickTop="1">
      <c r="A104" s="256"/>
      <c r="B104" s="270"/>
      <c r="C104" s="258"/>
      <c r="D104" s="259"/>
      <c r="E104" s="260"/>
      <c r="F104" s="260"/>
      <c r="G104" s="260"/>
      <c r="H104" s="260"/>
      <c r="I104" s="260"/>
      <c r="J104" s="260"/>
      <c r="K104" s="261"/>
      <c r="L104" s="272"/>
      <c r="M104" s="269">
        <f t="shared" si="10"/>
        <v>0</v>
      </c>
      <c r="N104" s="33">
        <f t="shared" si="11"/>
      </c>
      <c r="O104" s="32">
        <f t="shared" si="12"/>
      </c>
      <c r="P104" s="114">
        <f t="shared" si="13"/>
      </c>
    </row>
    <row r="105" spans="1:16" ht="17.25" thickBot="1" thickTop="1">
      <c r="A105" s="256"/>
      <c r="B105" s="270"/>
      <c r="C105" s="258"/>
      <c r="D105" s="259"/>
      <c r="E105" s="260"/>
      <c r="F105" s="260"/>
      <c r="G105" s="260"/>
      <c r="H105" s="260"/>
      <c r="I105" s="260"/>
      <c r="J105" s="260"/>
      <c r="K105" s="261"/>
      <c r="L105" s="266"/>
      <c r="M105" s="269">
        <f t="shared" si="10"/>
        <v>0</v>
      </c>
      <c r="N105" s="33">
        <f t="shared" si="11"/>
      </c>
      <c r="O105" s="32">
        <f t="shared" si="12"/>
      </c>
      <c r="P105" s="114">
        <f t="shared" si="13"/>
      </c>
    </row>
    <row r="106" spans="1:16" ht="17.25" thickBot="1" thickTop="1">
      <c r="A106" s="256"/>
      <c r="B106" s="270"/>
      <c r="C106" s="258"/>
      <c r="D106" s="259"/>
      <c r="E106" s="260"/>
      <c r="F106" s="260"/>
      <c r="G106" s="260"/>
      <c r="H106" s="260"/>
      <c r="I106" s="260"/>
      <c r="J106" s="260"/>
      <c r="K106" s="261"/>
      <c r="L106" s="266"/>
      <c r="M106" s="269">
        <f t="shared" si="10"/>
        <v>0</v>
      </c>
      <c r="N106" s="33">
        <f t="shared" si="11"/>
      </c>
      <c r="O106" s="32">
        <f t="shared" si="12"/>
      </c>
      <c r="P106" s="114">
        <f t="shared" si="13"/>
      </c>
    </row>
    <row r="107" spans="1:16" ht="17.25" thickBot="1" thickTop="1">
      <c r="A107" s="256"/>
      <c r="B107" s="270"/>
      <c r="C107" s="258"/>
      <c r="D107" s="259"/>
      <c r="E107" s="260"/>
      <c r="F107" s="260"/>
      <c r="G107" s="260"/>
      <c r="H107" s="260"/>
      <c r="I107" s="260"/>
      <c r="J107" s="260"/>
      <c r="K107" s="261"/>
      <c r="L107" s="266"/>
      <c r="M107" s="269">
        <f aca="true" t="shared" si="14" ref="M107:M170">SUM(B107+D107)</f>
        <v>0</v>
      </c>
      <c r="N107" s="33">
        <f t="shared" si="11"/>
      </c>
      <c r="O107" s="32">
        <f t="shared" si="12"/>
      </c>
      <c r="P107" s="114">
        <f t="shared" si="13"/>
      </c>
    </row>
    <row r="108" spans="1:16" ht="17.25" thickBot="1" thickTop="1">
      <c r="A108" s="256"/>
      <c r="B108" s="270"/>
      <c r="C108" s="258"/>
      <c r="D108" s="259"/>
      <c r="E108" s="260"/>
      <c r="F108" s="260"/>
      <c r="G108" s="260"/>
      <c r="H108" s="260"/>
      <c r="I108" s="260"/>
      <c r="J108" s="260"/>
      <c r="K108" s="261"/>
      <c r="L108" s="276"/>
      <c r="M108" s="269">
        <f t="shared" si="14"/>
        <v>0</v>
      </c>
      <c r="N108" s="33">
        <f aca="true" t="shared" si="15" ref="N108:N157">IF(A108="","",IF(AND(O108="",OR(P108="",P108="TERMINE"),M108&lt;=$B$1),"OK",""))</f>
      </c>
      <c r="O108" s="32">
        <f aca="true" t="shared" si="16" ref="O108:O157">IF(A108="","",IF(AND(P108="",M108&gt;$B$1),"EN COURS",""))</f>
      </c>
      <c r="P108" s="114">
        <f aca="true" t="shared" si="17" ref="P108:P157">IF(A108="","",IF(M108&lt;$B$1,"TERMINE",""))</f>
      </c>
    </row>
    <row r="109" spans="1:16" ht="16.5" thickBot="1" thickTop="1">
      <c r="A109" s="256"/>
      <c r="B109" s="270"/>
      <c r="C109" s="258"/>
      <c r="D109" s="259"/>
      <c r="E109" s="260"/>
      <c r="F109" s="260"/>
      <c r="G109" s="260"/>
      <c r="H109" s="260"/>
      <c r="I109" s="260"/>
      <c r="J109" s="260"/>
      <c r="K109" s="261"/>
      <c r="L109" s="272"/>
      <c r="M109" s="269">
        <f t="shared" si="14"/>
        <v>0</v>
      </c>
      <c r="N109" s="33">
        <f t="shared" si="15"/>
      </c>
      <c r="O109" s="32">
        <f t="shared" si="16"/>
      </c>
      <c r="P109" s="114">
        <f t="shared" si="17"/>
      </c>
    </row>
    <row r="110" spans="1:16" ht="17.25" thickBot="1" thickTop="1">
      <c r="A110" s="256"/>
      <c r="B110" s="270"/>
      <c r="C110" s="258"/>
      <c r="D110" s="259"/>
      <c r="E110" s="260"/>
      <c r="F110" s="260"/>
      <c r="G110" s="260"/>
      <c r="H110" s="260"/>
      <c r="I110" s="260"/>
      <c r="J110" s="260"/>
      <c r="K110" s="261"/>
      <c r="L110" s="266"/>
      <c r="M110" s="269">
        <f t="shared" si="14"/>
        <v>0</v>
      </c>
      <c r="N110" s="33">
        <f t="shared" si="15"/>
      </c>
      <c r="O110" s="32">
        <f t="shared" si="16"/>
      </c>
      <c r="P110" s="114">
        <f t="shared" si="17"/>
      </c>
    </row>
    <row r="111" spans="1:16" ht="17.25" thickBot="1" thickTop="1">
      <c r="A111" s="256"/>
      <c r="B111" s="270"/>
      <c r="C111" s="258"/>
      <c r="D111" s="259"/>
      <c r="E111" s="260"/>
      <c r="F111" s="260"/>
      <c r="G111" s="260"/>
      <c r="H111" s="260"/>
      <c r="I111" s="260"/>
      <c r="J111" s="260"/>
      <c r="K111" s="261"/>
      <c r="L111" s="266"/>
      <c r="M111" s="269">
        <f t="shared" si="14"/>
        <v>0</v>
      </c>
      <c r="N111" s="33">
        <f t="shared" si="15"/>
      </c>
      <c r="O111" s="32">
        <f t="shared" si="16"/>
      </c>
      <c r="P111" s="114">
        <f t="shared" si="17"/>
      </c>
    </row>
    <row r="112" spans="1:16" ht="16.5" thickBot="1" thickTop="1">
      <c r="A112" s="256"/>
      <c r="B112" s="270"/>
      <c r="C112" s="258"/>
      <c r="D112" s="259"/>
      <c r="E112" s="260"/>
      <c r="F112" s="260"/>
      <c r="G112" s="260"/>
      <c r="H112" s="260"/>
      <c r="I112" s="260"/>
      <c r="J112" s="260"/>
      <c r="K112" s="261"/>
      <c r="L112" s="272"/>
      <c r="M112" s="269">
        <f t="shared" si="14"/>
        <v>0</v>
      </c>
      <c r="N112" s="33">
        <f t="shared" si="15"/>
      </c>
      <c r="O112" s="32">
        <f t="shared" si="16"/>
      </c>
      <c r="P112" s="114">
        <f t="shared" si="17"/>
      </c>
    </row>
    <row r="113" spans="1:16" ht="16.5" thickBot="1" thickTop="1">
      <c r="A113" s="256"/>
      <c r="B113" s="270"/>
      <c r="C113" s="258"/>
      <c r="D113" s="259"/>
      <c r="E113" s="260"/>
      <c r="F113" s="260"/>
      <c r="G113" s="260"/>
      <c r="H113" s="260"/>
      <c r="I113" s="260"/>
      <c r="J113" s="260"/>
      <c r="K113" s="261"/>
      <c r="L113" s="272"/>
      <c r="M113" s="269">
        <f t="shared" si="14"/>
        <v>0</v>
      </c>
      <c r="N113" s="33">
        <f t="shared" si="15"/>
      </c>
      <c r="O113" s="32">
        <f t="shared" si="16"/>
      </c>
      <c r="P113" s="114">
        <f t="shared" si="17"/>
      </c>
    </row>
    <row r="114" spans="1:16" ht="16.5" thickBot="1" thickTop="1">
      <c r="A114" s="256"/>
      <c r="B114" s="270"/>
      <c r="C114" s="258"/>
      <c r="D114" s="259"/>
      <c r="E114" s="260"/>
      <c r="F114" s="260"/>
      <c r="G114" s="260"/>
      <c r="H114" s="260"/>
      <c r="I114" s="260"/>
      <c r="J114" s="260"/>
      <c r="K114" s="261"/>
      <c r="L114" s="272"/>
      <c r="M114" s="269">
        <f t="shared" si="14"/>
        <v>0</v>
      </c>
      <c r="N114" s="33">
        <f t="shared" si="15"/>
      </c>
      <c r="O114" s="32">
        <f t="shared" si="16"/>
      </c>
      <c r="P114" s="114">
        <f t="shared" si="17"/>
      </c>
    </row>
    <row r="115" spans="1:16" ht="16.5" thickBot="1" thickTop="1">
      <c r="A115" s="256"/>
      <c r="B115" s="270"/>
      <c r="C115" s="258"/>
      <c r="D115" s="259"/>
      <c r="E115" s="260"/>
      <c r="F115" s="260"/>
      <c r="G115" s="260"/>
      <c r="H115" s="260"/>
      <c r="I115" s="260"/>
      <c r="J115" s="260"/>
      <c r="K115" s="261"/>
      <c r="L115" s="272"/>
      <c r="M115" s="269">
        <f t="shared" si="14"/>
        <v>0</v>
      </c>
      <c r="N115" s="33">
        <f t="shared" si="15"/>
      </c>
      <c r="O115" s="32">
        <f t="shared" si="16"/>
      </c>
      <c r="P115" s="114">
        <f t="shared" si="17"/>
      </c>
    </row>
    <row r="116" spans="1:16" ht="16.5" thickBot="1" thickTop="1">
      <c r="A116" s="256"/>
      <c r="B116" s="270"/>
      <c r="C116" s="258"/>
      <c r="D116" s="259"/>
      <c r="E116" s="260"/>
      <c r="F116" s="260"/>
      <c r="G116" s="260"/>
      <c r="H116" s="260"/>
      <c r="I116" s="261"/>
      <c r="J116" s="260"/>
      <c r="K116" s="261"/>
      <c r="L116" s="272"/>
      <c r="M116" s="269">
        <f t="shared" si="14"/>
        <v>0</v>
      </c>
      <c r="N116" s="33">
        <f t="shared" si="15"/>
      </c>
      <c r="O116" s="32">
        <f t="shared" si="16"/>
      </c>
      <c r="P116" s="114">
        <f t="shared" si="17"/>
      </c>
    </row>
    <row r="117" spans="1:16" ht="16.5" thickBot="1" thickTop="1">
      <c r="A117" s="256"/>
      <c r="B117" s="270"/>
      <c r="C117" s="258"/>
      <c r="D117" s="259"/>
      <c r="E117" s="260"/>
      <c r="F117" s="260"/>
      <c r="G117" s="260"/>
      <c r="H117" s="260"/>
      <c r="I117" s="261"/>
      <c r="J117" s="260"/>
      <c r="K117" s="261"/>
      <c r="L117" s="272"/>
      <c r="M117" s="269">
        <f t="shared" si="14"/>
        <v>0</v>
      </c>
      <c r="N117" s="33">
        <f t="shared" si="15"/>
      </c>
      <c r="O117" s="32">
        <f t="shared" si="16"/>
      </c>
      <c r="P117" s="114">
        <f t="shared" si="17"/>
      </c>
    </row>
    <row r="118" spans="1:16" ht="16.5" thickBot="1" thickTop="1">
      <c r="A118" s="256"/>
      <c r="B118" s="270"/>
      <c r="C118" s="258"/>
      <c r="D118" s="259"/>
      <c r="E118" s="260"/>
      <c r="F118" s="260"/>
      <c r="G118" s="260"/>
      <c r="H118" s="260"/>
      <c r="I118" s="261"/>
      <c r="J118" s="260"/>
      <c r="K118" s="261"/>
      <c r="L118" s="272"/>
      <c r="M118" s="269">
        <f t="shared" si="14"/>
        <v>0</v>
      </c>
      <c r="N118" s="33">
        <f t="shared" si="15"/>
      </c>
      <c r="O118" s="32">
        <f t="shared" si="16"/>
      </c>
      <c r="P118" s="114">
        <f t="shared" si="17"/>
      </c>
    </row>
    <row r="119" spans="1:16" ht="16.5" thickBot="1" thickTop="1">
      <c r="A119" s="256"/>
      <c r="B119" s="270"/>
      <c r="C119" s="258"/>
      <c r="D119" s="259"/>
      <c r="E119" s="260"/>
      <c r="F119" s="260"/>
      <c r="G119" s="260"/>
      <c r="H119" s="260"/>
      <c r="I119" s="261"/>
      <c r="J119" s="260"/>
      <c r="K119" s="261"/>
      <c r="L119" s="272"/>
      <c r="M119" s="269">
        <f t="shared" si="14"/>
        <v>0</v>
      </c>
      <c r="N119" s="33">
        <f t="shared" si="15"/>
      </c>
      <c r="O119" s="32">
        <f t="shared" si="16"/>
      </c>
      <c r="P119" s="114">
        <f t="shared" si="17"/>
      </c>
    </row>
    <row r="120" spans="1:16" ht="17.25" thickBot="1" thickTop="1">
      <c r="A120" s="256"/>
      <c r="B120" s="270"/>
      <c r="C120" s="258"/>
      <c r="D120" s="259"/>
      <c r="E120" s="260"/>
      <c r="F120" s="260"/>
      <c r="G120" s="260"/>
      <c r="H120" s="260"/>
      <c r="I120" s="260"/>
      <c r="J120" s="260"/>
      <c r="K120" s="261"/>
      <c r="L120" s="266"/>
      <c r="M120" s="269">
        <f t="shared" si="14"/>
        <v>0</v>
      </c>
      <c r="N120" s="33">
        <f t="shared" si="15"/>
      </c>
      <c r="O120" s="32">
        <f t="shared" si="16"/>
      </c>
      <c r="P120" s="114">
        <f t="shared" si="17"/>
      </c>
    </row>
    <row r="121" spans="1:16" ht="16.5" thickBot="1" thickTop="1">
      <c r="A121" s="256"/>
      <c r="B121" s="270"/>
      <c r="C121" s="258"/>
      <c r="D121" s="259"/>
      <c r="E121" s="260"/>
      <c r="F121" s="260"/>
      <c r="G121" s="260"/>
      <c r="H121" s="260"/>
      <c r="I121" s="261"/>
      <c r="J121" s="260"/>
      <c r="K121" s="261"/>
      <c r="L121" s="272"/>
      <c r="M121" s="269">
        <f t="shared" si="14"/>
        <v>0</v>
      </c>
      <c r="N121" s="33">
        <f t="shared" si="15"/>
      </c>
      <c r="O121" s="32">
        <f t="shared" si="16"/>
      </c>
      <c r="P121" s="114">
        <f t="shared" si="17"/>
      </c>
    </row>
    <row r="122" spans="1:16" ht="16.5" thickBot="1" thickTop="1">
      <c r="A122" s="256"/>
      <c r="B122" s="270"/>
      <c r="C122" s="258"/>
      <c r="D122" s="259"/>
      <c r="E122" s="260"/>
      <c r="F122" s="260"/>
      <c r="G122" s="260"/>
      <c r="H122" s="260"/>
      <c r="I122" s="261"/>
      <c r="J122" s="260"/>
      <c r="K122" s="261"/>
      <c r="L122" s="272"/>
      <c r="M122" s="269">
        <f t="shared" si="14"/>
        <v>0</v>
      </c>
      <c r="N122" s="33">
        <f t="shared" si="15"/>
      </c>
      <c r="O122" s="32">
        <f t="shared" si="16"/>
      </c>
      <c r="P122" s="114">
        <f t="shared" si="17"/>
      </c>
    </row>
    <row r="123" spans="1:16" ht="17.25" thickBot="1" thickTop="1">
      <c r="A123" s="256"/>
      <c r="B123" s="270"/>
      <c r="C123" s="258"/>
      <c r="D123" s="259"/>
      <c r="E123" s="260"/>
      <c r="F123" s="260"/>
      <c r="G123" s="260"/>
      <c r="H123" s="260"/>
      <c r="I123" s="260"/>
      <c r="J123" s="260"/>
      <c r="K123" s="261"/>
      <c r="L123" s="266"/>
      <c r="M123" s="269">
        <f t="shared" si="14"/>
        <v>0</v>
      </c>
      <c r="N123" s="33">
        <f t="shared" si="15"/>
      </c>
      <c r="O123" s="32">
        <f t="shared" si="16"/>
      </c>
      <c r="P123" s="114">
        <f t="shared" si="17"/>
      </c>
    </row>
    <row r="124" spans="1:16" ht="16.5" thickBot="1" thickTop="1">
      <c r="A124" s="256"/>
      <c r="B124" s="270"/>
      <c r="C124" s="258"/>
      <c r="D124" s="259"/>
      <c r="E124" s="260"/>
      <c r="F124" s="260"/>
      <c r="G124" s="260"/>
      <c r="H124" s="260"/>
      <c r="I124" s="261"/>
      <c r="J124" s="260"/>
      <c r="K124" s="261"/>
      <c r="L124" s="272"/>
      <c r="M124" s="269">
        <f t="shared" si="14"/>
        <v>0</v>
      </c>
      <c r="N124" s="33">
        <f t="shared" si="15"/>
      </c>
      <c r="O124" s="32">
        <f t="shared" si="16"/>
      </c>
      <c r="P124" s="114">
        <f t="shared" si="17"/>
      </c>
    </row>
    <row r="125" spans="1:16" ht="16.5" thickBot="1" thickTop="1">
      <c r="A125" s="256"/>
      <c r="B125" s="270"/>
      <c r="C125" s="258"/>
      <c r="D125" s="259"/>
      <c r="E125" s="260"/>
      <c r="F125" s="260"/>
      <c r="G125" s="260"/>
      <c r="H125" s="260"/>
      <c r="I125" s="261"/>
      <c r="J125" s="260"/>
      <c r="K125" s="261"/>
      <c r="L125" s="272"/>
      <c r="M125" s="269">
        <f t="shared" si="14"/>
        <v>0</v>
      </c>
      <c r="N125" s="33">
        <f t="shared" si="15"/>
      </c>
      <c r="O125" s="32">
        <f t="shared" si="16"/>
      </c>
      <c r="P125" s="114">
        <f t="shared" si="17"/>
      </c>
    </row>
    <row r="126" spans="1:16" ht="17.25" thickBot="1" thickTop="1">
      <c r="A126" s="256"/>
      <c r="B126" s="270"/>
      <c r="C126" s="258"/>
      <c r="D126" s="259"/>
      <c r="E126" s="260"/>
      <c r="F126" s="260"/>
      <c r="G126" s="260"/>
      <c r="H126" s="260"/>
      <c r="I126" s="260"/>
      <c r="J126" s="260"/>
      <c r="K126" s="261"/>
      <c r="L126" s="266"/>
      <c r="M126" s="269">
        <f t="shared" si="14"/>
        <v>0</v>
      </c>
      <c r="N126" s="33">
        <f t="shared" si="15"/>
      </c>
      <c r="O126" s="32">
        <f t="shared" si="16"/>
      </c>
      <c r="P126" s="114">
        <f t="shared" si="17"/>
      </c>
    </row>
    <row r="127" spans="1:16" ht="17.25" thickBot="1" thickTop="1">
      <c r="A127" s="256"/>
      <c r="B127" s="270"/>
      <c r="C127" s="258"/>
      <c r="D127" s="259"/>
      <c r="E127" s="260"/>
      <c r="F127" s="260"/>
      <c r="G127" s="260"/>
      <c r="H127" s="260"/>
      <c r="I127" s="260"/>
      <c r="J127" s="260"/>
      <c r="K127" s="261"/>
      <c r="L127" s="266"/>
      <c r="M127" s="269">
        <f t="shared" si="14"/>
        <v>0</v>
      </c>
      <c r="N127" s="33">
        <f t="shared" si="15"/>
      </c>
      <c r="O127" s="32">
        <f t="shared" si="16"/>
      </c>
      <c r="P127" s="114">
        <f t="shared" si="17"/>
      </c>
    </row>
    <row r="128" spans="1:16" ht="17.25" thickBot="1" thickTop="1">
      <c r="A128" s="256"/>
      <c r="B128" s="270"/>
      <c r="C128" s="258"/>
      <c r="D128" s="259"/>
      <c r="E128" s="260"/>
      <c r="F128" s="260"/>
      <c r="G128" s="260"/>
      <c r="H128" s="260"/>
      <c r="I128" s="260"/>
      <c r="J128" s="260"/>
      <c r="K128" s="261"/>
      <c r="L128" s="266"/>
      <c r="M128" s="269">
        <f t="shared" si="14"/>
        <v>0</v>
      </c>
      <c r="N128" s="33">
        <f t="shared" si="15"/>
      </c>
      <c r="O128" s="32">
        <f t="shared" si="16"/>
      </c>
      <c r="P128" s="114">
        <f t="shared" si="17"/>
      </c>
    </row>
    <row r="129" spans="1:16" ht="17.25" thickBot="1" thickTop="1">
      <c r="A129" s="256"/>
      <c r="B129" s="270"/>
      <c r="C129" s="258"/>
      <c r="D129" s="259"/>
      <c r="E129" s="260"/>
      <c r="F129" s="260"/>
      <c r="G129" s="260"/>
      <c r="H129" s="260"/>
      <c r="I129" s="260"/>
      <c r="J129" s="260"/>
      <c r="K129" s="261"/>
      <c r="L129" s="266"/>
      <c r="M129" s="269">
        <f t="shared" si="14"/>
        <v>0</v>
      </c>
      <c r="N129" s="33">
        <f t="shared" si="15"/>
      </c>
      <c r="O129" s="32">
        <f t="shared" si="16"/>
      </c>
      <c r="P129" s="114">
        <f t="shared" si="17"/>
      </c>
    </row>
    <row r="130" spans="1:16" ht="17.25" thickBot="1" thickTop="1">
      <c r="A130" s="256"/>
      <c r="B130" s="270"/>
      <c r="C130" s="258"/>
      <c r="D130" s="259"/>
      <c r="E130" s="260"/>
      <c r="F130" s="260"/>
      <c r="G130" s="260"/>
      <c r="H130" s="260"/>
      <c r="I130" s="260"/>
      <c r="J130" s="260"/>
      <c r="K130" s="261"/>
      <c r="L130" s="266"/>
      <c r="M130" s="269">
        <f t="shared" si="14"/>
        <v>0</v>
      </c>
      <c r="N130" s="33">
        <f t="shared" si="15"/>
      </c>
      <c r="O130" s="32">
        <f t="shared" si="16"/>
      </c>
      <c r="P130" s="114">
        <f t="shared" si="17"/>
      </c>
    </row>
    <row r="131" spans="1:16" ht="17.25" thickBot="1" thickTop="1">
      <c r="A131" s="256"/>
      <c r="B131" s="270"/>
      <c r="C131" s="258"/>
      <c r="D131" s="259"/>
      <c r="E131" s="260"/>
      <c r="F131" s="260"/>
      <c r="G131" s="260"/>
      <c r="H131" s="260"/>
      <c r="I131" s="260"/>
      <c r="J131" s="260"/>
      <c r="K131" s="261"/>
      <c r="L131" s="266"/>
      <c r="M131" s="269">
        <f t="shared" si="14"/>
        <v>0</v>
      </c>
      <c r="N131" s="33">
        <f t="shared" si="15"/>
      </c>
      <c r="O131" s="32">
        <f t="shared" si="16"/>
      </c>
      <c r="P131" s="114">
        <f t="shared" si="17"/>
      </c>
    </row>
    <row r="132" spans="1:16" ht="17.25" thickBot="1" thickTop="1">
      <c r="A132" s="256"/>
      <c r="B132" s="270"/>
      <c r="C132" s="258"/>
      <c r="D132" s="259"/>
      <c r="E132" s="260"/>
      <c r="F132" s="260"/>
      <c r="G132" s="260"/>
      <c r="H132" s="260"/>
      <c r="I132" s="260"/>
      <c r="J132" s="260"/>
      <c r="K132" s="261"/>
      <c r="L132" s="266"/>
      <c r="M132" s="269">
        <f t="shared" si="14"/>
        <v>0</v>
      </c>
      <c r="N132" s="33">
        <f t="shared" si="15"/>
      </c>
      <c r="O132" s="32">
        <f t="shared" si="16"/>
      </c>
      <c r="P132" s="114">
        <f t="shared" si="17"/>
      </c>
    </row>
    <row r="133" spans="1:16" ht="17.25" thickBot="1" thickTop="1">
      <c r="A133" s="256"/>
      <c r="B133" s="270"/>
      <c r="C133" s="258"/>
      <c r="D133" s="259"/>
      <c r="E133" s="260"/>
      <c r="F133" s="260"/>
      <c r="G133" s="260"/>
      <c r="H133" s="260"/>
      <c r="I133" s="260"/>
      <c r="J133" s="260"/>
      <c r="K133" s="261"/>
      <c r="L133" s="266"/>
      <c r="M133" s="269">
        <f t="shared" si="14"/>
        <v>0</v>
      </c>
      <c r="N133" s="33">
        <f t="shared" si="15"/>
      </c>
      <c r="O133" s="32">
        <f t="shared" si="16"/>
      </c>
      <c r="P133" s="114">
        <f t="shared" si="17"/>
      </c>
    </row>
    <row r="134" spans="1:16" ht="16.5" thickBot="1" thickTop="1">
      <c r="A134" s="256"/>
      <c r="B134" s="270"/>
      <c r="C134" s="258"/>
      <c r="D134" s="259"/>
      <c r="E134" s="260"/>
      <c r="F134" s="260"/>
      <c r="G134" s="260"/>
      <c r="H134" s="260"/>
      <c r="I134" s="261"/>
      <c r="J134" s="260"/>
      <c r="K134" s="261"/>
      <c r="L134" s="272"/>
      <c r="M134" s="269">
        <f t="shared" si="14"/>
        <v>0</v>
      </c>
      <c r="N134" s="33">
        <f t="shared" si="15"/>
      </c>
      <c r="O134" s="32">
        <f t="shared" si="16"/>
      </c>
      <c r="P134" s="114">
        <f t="shared" si="17"/>
      </c>
    </row>
    <row r="135" spans="1:16" ht="16.5" thickBot="1" thickTop="1">
      <c r="A135" s="256"/>
      <c r="B135" s="270"/>
      <c r="C135" s="258"/>
      <c r="D135" s="259"/>
      <c r="E135" s="260"/>
      <c r="F135" s="260"/>
      <c r="G135" s="260"/>
      <c r="H135" s="260"/>
      <c r="I135" s="261"/>
      <c r="J135" s="260"/>
      <c r="K135" s="261"/>
      <c r="L135" s="272"/>
      <c r="M135" s="269">
        <f t="shared" si="14"/>
        <v>0</v>
      </c>
      <c r="N135" s="33">
        <f t="shared" si="15"/>
      </c>
      <c r="O135" s="32">
        <f t="shared" si="16"/>
      </c>
      <c r="P135" s="114">
        <f t="shared" si="17"/>
      </c>
    </row>
    <row r="136" spans="1:16" ht="16.5" thickBot="1" thickTop="1">
      <c r="A136" s="256"/>
      <c r="B136" s="270"/>
      <c r="C136" s="258"/>
      <c r="D136" s="259"/>
      <c r="E136" s="260"/>
      <c r="F136" s="260"/>
      <c r="G136" s="260"/>
      <c r="H136" s="260"/>
      <c r="I136" s="261"/>
      <c r="J136" s="260"/>
      <c r="K136" s="261"/>
      <c r="L136" s="272"/>
      <c r="M136" s="269">
        <f t="shared" si="14"/>
        <v>0</v>
      </c>
      <c r="N136" s="33">
        <f t="shared" si="15"/>
      </c>
      <c r="O136" s="32">
        <f t="shared" si="16"/>
      </c>
      <c r="P136" s="114">
        <f t="shared" si="17"/>
      </c>
    </row>
    <row r="137" spans="1:16" ht="16.5" thickBot="1" thickTop="1">
      <c r="A137" s="256"/>
      <c r="B137" s="270"/>
      <c r="C137" s="258"/>
      <c r="D137" s="259"/>
      <c r="E137" s="260"/>
      <c r="F137" s="260"/>
      <c r="G137" s="260"/>
      <c r="H137" s="260"/>
      <c r="I137" s="261"/>
      <c r="J137" s="260"/>
      <c r="K137" s="261"/>
      <c r="L137" s="272"/>
      <c r="M137" s="269">
        <f t="shared" si="14"/>
        <v>0</v>
      </c>
      <c r="N137" s="33">
        <f t="shared" si="15"/>
      </c>
      <c r="O137" s="32">
        <f t="shared" si="16"/>
      </c>
      <c r="P137" s="114">
        <f t="shared" si="17"/>
      </c>
    </row>
    <row r="138" spans="1:16" ht="17.25" thickBot="1" thickTop="1">
      <c r="A138" s="256"/>
      <c r="B138" s="270"/>
      <c r="C138" s="258"/>
      <c r="D138" s="259"/>
      <c r="E138" s="260"/>
      <c r="F138" s="260"/>
      <c r="G138" s="260"/>
      <c r="H138" s="260"/>
      <c r="I138" s="260"/>
      <c r="J138" s="260"/>
      <c r="K138" s="261"/>
      <c r="L138" s="266"/>
      <c r="M138" s="269">
        <f t="shared" si="14"/>
        <v>0</v>
      </c>
      <c r="N138" s="33">
        <f t="shared" si="15"/>
      </c>
      <c r="O138" s="32">
        <f t="shared" si="16"/>
      </c>
      <c r="P138" s="114">
        <f t="shared" si="17"/>
      </c>
    </row>
    <row r="139" spans="1:16" ht="16.5" thickBot="1" thickTop="1">
      <c r="A139" s="256"/>
      <c r="B139" s="270"/>
      <c r="C139" s="258"/>
      <c r="D139" s="259"/>
      <c r="E139" s="260"/>
      <c r="F139" s="260"/>
      <c r="G139" s="260"/>
      <c r="H139" s="260"/>
      <c r="I139" s="261"/>
      <c r="J139" s="260"/>
      <c r="K139" s="261"/>
      <c r="L139" s="272"/>
      <c r="M139" s="269">
        <f t="shared" si="14"/>
        <v>0</v>
      </c>
      <c r="N139" s="33">
        <f t="shared" si="15"/>
      </c>
      <c r="O139" s="32">
        <f t="shared" si="16"/>
      </c>
      <c r="P139" s="114">
        <f t="shared" si="17"/>
      </c>
    </row>
    <row r="140" spans="1:16" ht="16.5" thickBot="1" thickTop="1">
      <c r="A140" s="256"/>
      <c r="B140" s="270"/>
      <c r="C140" s="258"/>
      <c r="D140" s="259"/>
      <c r="E140" s="260"/>
      <c r="F140" s="260"/>
      <c r="G140" s="260"/>
      <c r="H140" s="260"/>
      <c r="I140" s="261"/>
      <c r="J140" s="260"/>
      <c r="K140" s="261"/>
      <c r="L140" s="272"/>
      <c r="M140" s="269">
        <f t="shared" si="14"/>
        <v>0</v>
      </c>
      <c r="N140" s="33">
        <f t="shared" si="15"/>
      </c>
      <c r="O140" s="32">
        <f t="shared" si="16"/>
      </c>
      <c r="P140" s="114">
        <f t="shared" si="17"/>
      </c>
    </row>
    <row r="141" spans="1:16" ht="16.5" thickBot="1" thickTop="1">
      <c r="A141" s="256"/>
      <c r="B141" s="270"/>
      <c r="C141" s="258"/>
      <c r="D141" s="259"/>
      <c r="E141" s="260"/>
      <c r="F141" s="260"/>
      <c r="G141" s="260"/>
      <c r="H141" s="260"/>
      <c r="I141" s="261"/>
      <c r="J141" s="260"/>
      <c r="K141" s="261"/>
      <c r="L141" s="272"/>
      <c r="M141" s="269">
        <f t="shared" si="14"/>
        <v>0</v>
      </c>
      <c r="N141" s="33">
        <f t="shared" si="15"/>
      </c>
      <c r="O141" s="32">
        <f t="shared" si="16"/>
      </c>
      <c r="P141" s="114">
        <f t="shared" si="17"/>
      </c>
    </row>
    <row r="142" spans="1:16" ht="16.5" thickBot="1" thickTop="1">
      <c r="A142" s="256"/>
      <c r="B142" s="270"/>
      <c r="C142" s="258"/>
      <c r="D142" s="259"/>
      <c r="E142" s="260"/>
      <c r="F142" s="260"/>
      <c r="G142" s="260"/>
      <c r="H142" s="260"/>
      <c r="I142" s="261"/>
      <c r="J142" s="260"/>
      <c r="K142" s="261"/>
      <c r="L142" s="272"/>
      <c r="M142" s="269">
        <f t="shared" si="14"/>
        <v>0</v>
      </c>
      <c r="N142" s="33">
        <f t="shared" si="15"/>
      </c>
      <c r="O142" s="32">
        <f t="shared" si="16"/>
      </c>
      <c r="P142" s="114">
        <f t="shared" si="17"/>
      </c>
    </row>
    <row r="143" spans="1:16" ht="17.25" thickBot="1" thickTop="1">
      <c r="A143" s="256"/>
      <c r="B143" s="270"/>
      <c r="C143" s="258"/>
      <c r="D143" s="259"/>
      <c r="E143" s="260"/>
      <c r="F143" s="260"/>
      <c r="G143" s="260"/>
      <c r="H143" s="260"/>
      <c r="I143" s="260"/>
      <c r="J143" s="260"/>
      <c r="K143" s="261"/>
      <c r="L143" s="266"/>
      <c r="M143" s="269">
        <f t="shared" si="14"/>
        <v>0</v>
      </c>
      <c r="N143" s="33">
        <f t="shared" si="15"/>
      </c>
      <c r="O143" s="32">
        <f t="shared" si="16"/>
      </c>
      <c r="P143" s="114">
        <f t="shared" si="17"/>
      </c>
    </row>
    <row r="144" spans="1:16" ht="16.5" thickBot="1" thickTop="1">
      <c r="A144" s="256"/>
      <c r="B144" s="270"/>
      <c r="C144" s="258"/>
      <c r="D144" s="259"/>
      <c r="E144" s="260"/>
      <c r="F144" s="260"/>
      <c r="G144" s="260"/>
      <c r="H144" s="260"/>
      <c r="I144" s="260"/>
      <c r="J144" s="260"/>
      <c r="K144" s="261"/>
      <c r="L144" s="272"/>
      <c r="M144" s="269">
        <f t="shared" si="14"/>
        <v>0</v>
      </c>
      <c r="N144" s="33">
        <f t="shared" si="15"/>
      </c>
      <c r="O144" s="32">
        <f t="shared" si="16"/>
      </c>
      <c r="P144" s="114">
        <f t="shared" si="17"/>
      </c>
    </row>
    <row r="145" spans="1:16" ht="16.5" thickBot="1" thickTop="1">
      <c r="A145" s="256"/>
      <c r="B145" s="270"/>
      <c r="C145" s="258"/>
      <c r="D145" s="259"/>
      <c r="E145" s="260"/>
      <c r="F145" s="260"/>
      <c r="G145" s="260"/>
      <c r="H145" s="260"/>
      <c r="I145" s="260"/>
      <c r="J145" s="260"/>
      <c r="K145" s="261"/>
      <c r="L145" s="272"/>
      <c r="M145" s="269">
        <f t="shared" si="14"/>
        <v>0</v>
      </c>
      <c r="N145" s="33">
        <f t="shared" si="15"/>
      </c>
      <c r="O145" s="32">
        <f t="shared" si="16"/>
      </c>
      <c r="P145" s="114">
        <f t="shared" si="17"/>
      </c>
    </row>
    <row r="146" spans="1:16" ht="16.5" thickBot="1" thickTop="1">
      <c r="A146" s="256"/>
      <c r="B146" s="270"/>
      <c r="C146" s="258"/>
      <c r="D146" s="259"/>
      <c r="E146" s="260"/>
      <c r="F146" s="260"/>
      <c r="G146" s="260"/>
      <c r="H146" s="260"/>
      <c r="I146" s="260"/>
      <c r="J146" s="260"/>
      <c r="K146" s="261"/>
      <c r="L146" s="272"/>
      <c r="M146" s="269">
        <f t="shared" si="14"/>
        <v>0</v>
      </c>
      <c r="N146" s="33">
        <f t="shared" si="15"/>
      </c>
      <c r="O146" s="32">
        <f t="shared" si="16"/>
      </c>
      <c r="P146" s="114">
        <f t="shared" si="17"/>
      </c>
    </row>
    <row r="147" spans="1:16" ht="17.25" thickBot="1" thickTop="1">
      <c r="A147" s="256"/>
      <c r="B147" s="270"/>
      <c r="C147" s="258"/>
      <c r="D147" s="259"/>
      <c r="E147" s="260"/>
      <c r="F147" s="260"/>
      <c r="G147" s="260"/>
      <c r="H147" s="260"/>
      <c r="I147" s="260"/>
      <c r="J147" s="260"/>
      <c r="K147" s="261"/>
      <c r="L147" s="266"/>
      <c r="M147" s="269">
        <f t="shared" si="14"/>
        <v>0</v>
      </c>
      <c r="N147" s="33">
        <f t="shared" si="15"/>
      </c>
      <c r="O147" s="32">
        <f t="shared" si="16"/>
      </c>
      <c r="P147" s="114">
        <f t="shared" si="17"/>
      </c>
    </row>
    <row r="148" spans="1:16" ht="16.5" thickBot="1" thickTop="1">
      <c r="A148" s="256"/>
      <c r="B148" s="270"/>
      <c r="C148" s="258"/>
      <c r="D148" s="259"/>
      <c r="E148" s="260"/>
      <c r="F148" s="260"/>
      <c r="G148" s="260"/>
      <c r="H148" s="260"/>
      <c r="I148" s="261"/>
      <c r="J148" s="260"/>
      <c r="K148" s="261"/>
      <c r="L148" s="272"/>
      <c r="M148" s="269">
        <f t="shared" si="14"/>
        <v>0</v>
      </c>
      <c r="N148" s="33">
        <f t="shared" si="15"/>
      </c>
      <c r="O148" s="32">
        <f t="shared" si="16"/>
      </c>
      <c r="P148" s="114">
        <f t="shared" si="17"/>
      </c>
    </row>
    <row r="149" spans="1:16" ht="17.25" thickBot="1" thickTop="1">
      <c r="A149" s="256"/>
      <c r="B149" s="270"/>
      <c r="C149" s="258"/>
      <c r="D149" s="259"/>
      <c r="E149" s="260"/>
      <c r="F149" s="260"/>
      <c r="G149" s="260"/>
      <c r="H149" s="260"/>
      <c r="I149" s="260"/>
      <c r="J149" s="260"/>
      <c r="K149" s="261"/>
      <c r="L149" s="267"/>
      <c r="M149" s="269">
        <f t="shared" si="14"/>
        <v>0</v>
      </c>
      <c r="N149" s="33">
        <f t="shared" si="15"/>
      </c>
      <c r="O149" s="32">
        <f t="shared" si="16"/>
      </c>
      <c r="P149" s="114">
        <f t="shared" si="17"/>
      </c>
    </row>
    <row r="150" spans="1:16" ht="16.5" thickBot="1" thickTop="1">
      <c r="A150" s="256"/>
      <c r="B150" s="270"/>
      <c r="C150" s="258"/>
      <c r="D150" s="259"/>
      <c r="E150" s="260"/>
      <c r="F150" s="260"/>
      <c r="G150" s="260"/>
      <c r="H150" s="260"/>
      <c r="I150" s="261"/>
      <c r="J150" s="260"/>
      <c r="K150" s="261"/>
      <c r="L150" s="272"/>
      <c r="M150" s="269">
        <f t="shared" si="14"/>
        <v>0</v>
      </c>
      <c r="N150" s="33">
        <f t="shared" si="15"/>
      </c>
      <c r="O150" s="32">
        <f t="shared" si="16"/>
      </c>
      <c r="P150" s="114">
        <f t="shared" si="17"/>
      </c>
    </row>
    <row r="151" spans="1:16" ht="16.5" thickBot="1" thickTop="1">
      <c r="A151" s="256"/>
      <c r="B151" s="270"/>
      <c r="C151" s="258"/>
      <c r="D151" s="259"/>
      <c r="E151" s="260"/>
      <c r="F151" s="260"/>
      <c r="G151" s="260"/>
      <c r="H151" s="260"/>
      <c r="I151" s="260"/>
      <c r="J151" s="260"/>
      <c r="K151" s="261"/>
      <c r="L151" s="277"/>
      <c r="M151" s="269">
        <f t="shared" si="14"/>
        <v>0</v>
      </c>
      <c r="N151" s="33">
        <f t="shared" si="15"/>
      </c>
      <c r="O151" s="32">
        <f t="shared" si="16"/>
      </c>
      <c r="P151" s="114">
        <f t="shared" si="17"/>
      </c>
    </row>
    <row r="152" spans="1:16" ht="16.5" thickBot="1" thickTop="1">
      <c r="A152" s="256"/>
      <c r="B152" s="270"/>
      <c r="C152" s="258"/>
      <c r="D152" s="259"/>
      <c r="E152" s="260"/>
      <c r="F152" s="260"/>
      <c r="G152" s="260"/>
      <c r="H152" s="260"/>
      <c r="I152" s="260"/>
      <c r="J152" s="260"/>
      <c r="K152" s="261"/>
      <c r="L152" s="272"/>
      <c r="M152" s="269">
        <f t="shared" si="14"/>
        <v>0</v>
      </c>
      <c r="N152" s="33">
        <f t="shared" si="15"/>
      </c>
      <c r="O152" s="32">
        <f t="shared" si="16"/>
      </c>
      <c r="P152" s="114">
        <f t="shared" si="17"/>
      </c>
    </row>
    <row r="153" spans="1:16" ht="16.5" thickBot="1" thickTop="1">
      <c r="A153" s="256"/>
      <c r="B153" s="270"/>
      <c r="C153" s="258"/>
      <c r="D153" s="259"/>
      <c r="E153" s="260"/>
      <c r="F153" s="260"/>
      <c r="G153" s="260"/>
      <c r="H153" s="260"/>
      <c r="I153" s="260"/>
      <c r="J153" s="260"/>
      <c r="K153" s="261"/>
      <c r="L153" s="277"/>
      <c r="M153" s="269">
        <f t="shared" si="14"/>
        <v>0</v>
      </c>
      <c r="N153" s="33">
        <f t="shared" si="15"/>
      </c>
      <c r="O153" s="32">
        <f t="shared" si="16"/>
      </c>
      <c r="P153" s="114">
        <f t="shared" si="17"/>
      </c>
    </row>
    <row r="154" spans="1:16" ht="16.5" thickBot="1" thickTop="1">
      <c r="A154" s="256"/>
      <c r="B154" s="270"/>
      <c r="C154" s="258"/>
      <c r="D154" s="259"/>
      <c r="E154" s="260"/>
      <c r="F154" s="260"/>
      <c r="G154" s="260"/>
      <c r="H154" s="260"/>
      <c r="I154" s="260"/>
      <c r="J154" s="260"/>
      <c r="K154" s="261"/>
      <c r="L154" s="272"/>
      <c r="M154" s="269">
        <f t="shared" si="14"/>
        <v>0</v>
      </c>
      <c r="N154" s="33">
        <f t="shared" si="15"/>
      </c>
      <c r="O154" s="32">
        <f t="shared" si="16"/>
      </c>
      <c r="P154" s="114">
        <f t="shared" si="17"/>
      </c>
    </row>
    <row r="155" spans="1:16" ht="16.5" thickBot="1" thickTop="1">
      <c r="A155" s="256"/>
      <c r="B155" s="270"/>
      <c r="C155" s="258"/>
      <c r="D155" s="259"/>
      <c r="E155" s="260"/>
      <c r="F155" s="260"/>
      <c r="G155" s="260"/>
      <c r="H155" s="260"/>
      <c r="I155" s="260"/>
      <c r="J155" s="260"/>
      <c r="K155" s="261"/>
      <c r="L155" s="272"/>
      <c r="M155" s="269">
        <f t="shared" si="14"/>
        <v>0</v>
      </c>
      <c r="N155" s="33">
        <f t="shared" si="15"/>
      </c>
      <c r="O155" s="32">
        <f t="shared" si="16"/>
      </c>
      <c r="P155" s="114">
        <f t="shared" si="17"/>
      </c>
    </row>
    <row r="156" spans="1:16" ht="16.5" thickBot="1" thickTop="1">
      <c r="A156" s="256"/>
      <c r="B156" s="270"/>
      <c r="C156" s="258"/>
      <c r="D156" s="259"/>
      <c r="E156" s="260"/>
      <c r="F156" s="260"/>
      <c r="G156" s="260"/>
      <c r="H156" s="260"/>
      <c r="I156" s="260"/>
      <c r="J156" s="260"/>
      <c r="K156" s="261"/>
      <c r="L156" s="272"/>
      <c r="M156" s="269">
        <f t="shared" si="14"/>
        <v>0</v>
      </c>
      <c r="N156" s="33">
        <f t="shared" si="15"/>
      </c>
      <c r="O156" s="32">
        <f t="shared" si="16"/>
      </c>
      <c r="P156" s="114">
        <f t="shared" si="17"/>
      </c>
    </row>
    <row r="157" spans="1:16" ht="17.25" thickBot="1" thickTop="1">
      <c r="A157" s="256"/>
      <c r="B157" s="270"/>
      <c r="C157" s="258"/>
      <c r="D157" s="259"/>
      <c r="E157" s="260"/>
      <c r="F157" s="260"/>
      <c r="G157" s="260"/>
      <c r="H157" s="260"/>
      <c r="I157" s="260"/>
      <c r="J157" s="260"/>
      <c r="K157" s="261"/>
      <c r="L157" s="266"/>
      <c r="M157" s="269">
        <f t="shared" si="14"/>
        <v>0</v>
      </c>
      <c r="N157" s="33">
        <f t="shared" si="15"/>
      </c>
      <c r="O157" s="32">
        <f t="shared" si="16"/>
      </c>
      <c r="P157" s="114">
        <f t="shared" si="17"/>
      </c>
    </row>
    <row r="158" spans="1:16" ht="16.5" thickBot="1" thickTop="1">
      <c r="A158" s="256"/>
      <c r="B158" s="270"/>
      <c r="C158" s="258"/>
      <c r="D158" s="259"/>
      <c r="E158" s="260"/>
      <c r="F158" s="260"/>
      <c r="G158" s="260"/>
      <c r="H158" s="260"/>
      <c r="I158" s="260"/>
      <c r="J158" s="260"/>
      <c r="K158" s="261"/>
      <c r="L158" s="272"/>
      <c r="M158" s="269">
        <f t="shared" si="14"/>
        <v>0</v>
      </c>
      <c r="N158" s="33">
        <f aca="true" t="shared" si="18" ref="N158:N179">IF(A158="","",IF(AND(O158="",OR(P158="",P158="TERMINE"),M158&lt;=$B$1),"OK",""))</f>
      </c>
      <c r="O158" s="32">
        <f aca="true" t="shared" si="19" ref="O158:O179">IF(A158="","",IF(AND(P158="",M158&gt;$B$1),"EN COURS",""))</f>
      </c>
      <c r="P158" s="114">
        <f aca="true" t="shared" si="20" ref="P158:P179">IF(A158="","",IF(M158&lt;$B$1,"TERMINE",""))</f>
      </c>
    </row>
    <row r="159" spans="1:16" ht="17.25" thickBot="1" thickTop="1">
      <c r="A159" s="256"/>
      <c r="B159" s="270"/>
      <c r="C159" s="258"/>
      <c r="D159" s="259"/>
      <c r="E159" s="260"/>
      <c r="F159" s="260"/>
      <c r="G159" s="260"/>
      <c r="H159" s="260"/>
      <c r="I159" s="260"/>
      <c r="J159" s="260"/>
      <c r="K159" s="261"/>
      <c r="L159" s="266"/>
      <c r="M159" s="269">
        <f t="shared" si="14"/>
        <v>0</v>
      </c>
      <c r="N159" s="33">
        <f t="shared" si="18"/>
      </c>
      <c r="O159" s="32">
        <f t="shared" si="19"/>
      </c>
      <c r="P159" s="114">
        <f t="shared" si="20"/>
      </c>
    </row>
    <row r="160" spans="1:16" ht="16.5" thickBot="1" thickTop="1">
      <c r="A160" s="256"/>
      <c r="B160" s="270"/>
      <c r="C160" s="258"/>
      <c r="D160" s="259"/>
      <c r="E160" s="260"/>
      <c r="F160" s="260"/>
      <c r="G160" s="260"/>
      <c r="H160" s="260"/>
      <c r="I160" s="260"/>
      <c r="J160" s="260"/>
      <c r="K160" s="261"/>
      <c r="L160" s="278"/>
      <c r="M160" s="269">
        <f t="shared" si="14"/>
        <v>0</v>
      </c>
      <c r="N160" s="33">
        <f t="shared" si="18"/>
      </c>
      <c r="O160" s="32">
        <f t="shared" si="19"/>
      </c>
      <c r="P160" s="114">
        <f t="shared" si="20"/>
      </c>
    </row>
    <row r="161" spans="1:16" ht="16.5" thickBot="1" thickTop="1">
      <c r="A161" s="256"/>
      <c r="B161" s="270"/>
      <c r="C161" s="258"/>
      <c r="D161" s="259"/>
      <c r="E161" s="260"/>
      <c r="F161" s="260"/>
      <c r="G161" s="260"/>
      <c r="H161" s="260"/>
      <c r="I161" s="260"/>
      <c r="J161" s="260"/>
      <c r="K161" s="261"/>
      <c r="L161" s="278"/>
      <c r="M161" s="269">
        <f t="shared" si="14"/>
        <v>0</v>
      </c>
      <c r="N161" s="33">
        <f t="shared" si="18"/>
      </c>
      <c r="O161" s="32">
        <f t="shared" si="19"/>
      </c>
      <c r="P161" s="114">
        <f t="shared" si="20"/>
      </c>
    </row>
    <row r="162" spans="1:16" ht="17.25" thickBot="1" thickTop="1">
      <c r="A162" s="256"/>
      <c r="B162" s="270"/>
      <c r="C162" s="258"/>
      <c r="D162" s="259"/>
      <c r="E162" s="260"/>
      <c r="F162" s="260"/>
      <c r="G162" s="260"/>
      <c r="H162" s="260"/>
      <c r="I162" s="260"/>
      <c r="J162" s="260"/>
      <c r="K162" s="261"/>
      <c r="L162" s="266"/>
      <c r="M162" s="269">
        <f t="shared" si="14"/>
        <v>0</v>
      </c>
      <c r="N162" s="33">
        <f t="shared" si="18"/>
      </c>
      <c r="O162" s="32">
        <f t="shared" si="19"/>
      </c>
      <c r="P162" s="114">
        <f t="shared" si="20"/>
      </c>
    </row>
    <row r="163" spans="1:16" ht="16.5" thickBot="1" thickTop="1">
      <c r="A163" s="279"/>
      <c r="B163" s="280"/>
      <c r="C163" s="281"/>
      <c r="D163" s="282"/>
      <c r="E163" s="283"/>
      <c r="F163" s="283"/>
      <c r="G163" s="283"/>
      <c r="H163" s="283"/>
      <c r="I163" s="283"/>
      <c r="J163" s="283"/>
      <c r="K163" s="280"/>
      <c r="L163" s="284"/>
      <c r="M163" s="269">
        <f t="shared" si="14"/>
        <v>0</v>
      </c>
      <c r="N163" s="33">
        <f t="shared" si="18"/>
      </c>
      <c r="O163" s="32">
        <f t="shared" si="19"/>
      </c>
      <c r="P163" s="114">
        <f t="shared" si="20"/>
      </c>
    </row>
    <row r="164" spans="1:16" ht="17.25" thickBot="1" thickTop="1">
      <c r="A164" s="256"/>
      <c r="B164" s="270"/>
      <c r="C164" s="258"/>
      <c r="D164" s="259"/>
      <c r="E164" s="260"/>
      <c r="F164" s="260"/>
      <c r="G164" s="260"/>
      <c r="H164" s="260"/>
      <c r="I164" s="260"/>
      <c r="J164" s="260"/>
      <c r="K164" s="261"/>
      <c r="L164" s="267"/>
      <c r="M164" s="269">
        <f t="shared" si="14"/>
        <v>0</v>
      </c>
      <c r="N164" s="33">
        <f t="shared" si="18"/>
      </c>
      <c r="O164" s="32">
        <f t="shared" si="19"/>
      </c>
      <c r="P164" s="114">
        <f t="shared" si="20"/>
      </c>
    </row>
    <row r="165" spans="1:16" ht="17.25" thickBot="1" thickTop="1">
      <c r="A165" s="256"/>
      <c r="B165" s="270"/>
      <c r="C165" s="258"/>
      <c r="D165" s="259"/>
      <c r="E165" s="260"/>
      <c r="F165" s="260"/>
      <c r="G165" s="260"/>
      <c r="H165" s="260"/>
      <c r="I165" s="260"/>
      <c r="J165" s="260"/>
      <c r="K165" s="261"/>
      <c r="L165" s="267"/>
      <c r="M165" s="269">
        <f t="shared" si="14"/>
        <v>0</v>
      </c>
      <c r="N165" s="33">
        <f t="shared" si="18"/>
      </c>
      <c r="O165" s="32">
        <f t="shared" si="19"/>
      </c>
      <c r="P165" s="114">
        <f t="shared" si="20"/>
      </c>
    </row>
    <row r="166" spans="1:16" ht="16.5" thickBot="1" thickTop="1">
      <c r="A166" s="256"/>
      <c r="B166" s="270"/>
      <c r="C166" s="258"/>
      <c r="D166" s="259"/>
      <c r="E166" s="260"/>
      <c r="F166" s="260"/>
      <c r="G166" s="260"/>
      <c r="H166" s="260"/>
      <c r="I166" s="260"/>
      <c r="J166" s="260"/>
      <c r="K166" s="261"/>
      <c r="L166" s="278"/>
      <c r="M166" s="269">
        <f t="shared" si="14"/>
        <v>0</v>
      </c>
      <c r="N166" s="33">
        <f t="shared" si="18"/>
      </c>
      <c r="O166" s="32">
        <f t="shared" si="19"/>
      </c>
      <c r="P166" s="114">
        <f t="shared" si="20"/>
      </c>
    </row>
    <row r="167" spans="1:16" ht="16.5" thickBot="1" thickTop="1">
      <c r="A167" s="256"/>
      <c r="B167" s="270"/>
      <c r="C167" s="258"/>
      <c r="D167" s="259"/>
      <c r="E167" s="260"/>
      <c r="F167" s="260"/>
      <c r="G167" s="260"/>
      <c r="H167" s="260"/>
      <c r="I167" s="260"/>
      <c r="J167" s="260"/>
      <c r="K167" s="261"/>
      <c r="L167" s="272"/>
      <c r="M167" s="269">
        <f t="shared" si="14"/>
        <v>0</v>
      </c>
      <c r="N167" s="33">
        <f t="shared" si="18"/>
      </c>
      <c r="O167" s="32">
        <f t="shared" si="19"/>
      </c>
      <c r="P167" s="114">
        <f t="shared" si="20"/>
      </c>
    </row>
    <row r="168" spans="1:16" ht="16.5" thickBot="1" thickTop="1">
      <c r="A168" s="256"/>
      <c r="B168" s="270"/>
      <c r="C168" s="258"/>
      <c r="D168" s="259"/>
      <c r="E168" s="260"/>
      <c r="F168" s="260"/>
      <c r="G168" s="260"/>
      <c r="H168" s="260"/>
      <c r="I168" s="260"/>
      <c r="J168" s="260"/>
      <c r="K168" s="261"/>
      <c r="L168" s="272"/>
      <c r="M168" s="269">
        <f t="shared" si="14"/>
        <v>0</v>
      </c>
      <c r="N168" s="33">
        <f t="shared" si="18"/>
      </c>
      <c r="O168" s="32">
        <f t="shared" si="19"/>
      </c>
      <c r="P168" s="114">
        <f t="shared" si="20"/>
      </c>
    </row>
    <row r="169" spans="1:16" ht="17.25" thickBot="1" thickTop="1">
      <c r="A169" s="256"/>
      <c r="B169" s="270"/>
      <c r="C169" s="258"/>
      <c r="D169" s="259"/>
      <c r="E169" s="260"/>
      <c r="F169" s="260"/>
      <c r="G169" s="260"/>
      <c r="H169" s="260"/>
      <c r="I169" s="260"/>
      <c r="J169" s="260"/>
      <c r="K169" s="270"/>
      <c r="L169" s="285"/>
      <c r="M169" s="269">
        <f t="shared" si="14"/>
        <v>0</v>
      </c>
      <c r="N169" s="33">
        <f t="shared" si="18"/>
      </c>
      <c r="O169" s="32">
        <f t="shared" si="19"/>
      </c>
      <c r="P169" s="114">
        <f t="shared" si="20"/>
      </c>
    </row>
    <row r="170" spans="1:16" ht="16.5" thickBot="1" thickTop="1">
      <c r="A170" s="256"/>
      <c r="B170" s="270"/>
      <c r="C170" s="258"/>
      <c r="D170" s="259"/>
      <c r="E170" s="260"/>
      <c r="F170" s="260"/>
      <c r="G170" s="260"/>
      <c r="H170" s="260"/>
      <c r="I170" s="260"/>
      <c r="J170" s="260"/>
      <c r="K170" s="261"/>
      <c r="L170" s="272"/>
      <c r="M170" s="269">
        <f t="shared" si="14"/>
        <v>0</v>
      </c>
      <c r="N170" s="33">
        <f t="shared" si="18"/>
      </c>
      <c r="O170" s="32">
        <f t="shared" si="19"/>
      </c>
      <c r="P170" s="114">
        <f t="shared" si="20"/>
      </c>
    </row>
    <row r="171" spans="1:16" ht="16.5" thickBot="1" thickTop="1">
      <c r="A171" s="256"/>
      <c r="B171" s="270"/>
      <c r="C171" s="258"/>
      <c r="D171" s="259"/>
      <c r="E171" s="260"/>
      <c r="F171" s="260"/>
      <c r="G171" s="260"/>
      <c r="H171" s="260"/>
      <c r="I171" s="260"/>
      <c r="J171" s="260"/>
      <c r="K171" s="261"/>
      <c r="L171" s="272"/>
      <c r="M171" s="269">
        <f aca="true" t="shared" si="21" ref="M171:M177">SUM(B171+D171)</f>
        <v>0</v>
      </c>
      <c r="N171" s="33">
        <f t="shared" si="18"/>
      </c>
      <c r="O171" s="32">
        <f t="shared" si="19"/>
      </c>
      <c r="P171" s="114">
        <f t="shared" si="20"/>
      </c>
    </row>
    <row r="172" spans="1:16" ht="16.5" thickBot="1" thickTop="1">
      <c r="A172" s="256"/>
      <c r="B172" s="270"/>
      <c r="C172" s="258"/>
      <c r="D172" s="259"/>
      <c r="E172" s="260"/>
      <c r="F172" s="260"/>
      <c r="G172" s="260"/>
      <c r="H172" s="260"/>
      <c r="I172" s="260"/>
      <c r="J172" s="260"/>
      <c r="K172" s="270"/>
      <c r="L172" s="262"/>
      <c r="M172" s="269">
        <f t="shared" si="21"/>
        <v>0</v>
      </c>
      <c r="N172" s="33">
        <f t="shared" si="18"/>
      </c>
      <c r="O172" s="32">
        <f t="shared" si="19"/>
      </c>
      <c r="P172" s="114">
        <f t="shared" si="20"/>
      </c>
    </row>
    <row r="173" spans="1:16" ht="16.5" thickBot="1" thickTop="1">
      <c r="A173" s="256"/>
      <c r="B173" s="270"/>
      <c r="C173" s="258"/>
      <c r="D173" s="259"/>
      <c r="E173" s="260"/>
      <c r="F173" s="260"/>
      <c r="G173" s="260"/>
      <c r="H173" s="260"/>
      <c r="I173" s="260"/>
      <c r="J173" s="260"/>
      <c r="K173" s="270"/>
      <c r="L173" s="262"/>
      <c r="M173" s="269">
        <f t="shared" si="21"/>
        <v>0</v>
      </c>
      <c r="N173" s="33">
        <f t="shared" si="18"/>
      </c>
      <c r="O173" s="32">
        <f t="shared" si="19"/>
      </c>
      <c r="P173" s="114">
        <f t="shared" si="20"/>
      </c>
    </row>
    <row r="174" spans="1:16" ht="17.25" thickBot="1" thickTop="1">
      <c r="A174" s="256"/>
      <c r="B174" s="270"/>
      <c r="C174" s="258"/>
      <c r="D174" s="259"/>
      <c r="E174" s="260"/>
      <c r="F174" s="260"/>
      <c r="G174" s="260"/>
      <c r="H174" s="260"/>
      <c r="I174" s="260"/>
      <c r="J174" s="260"/>
      <c r="K174" s="261"/>
      <c r="L174" s="285"/>
      <c r="M174" s="269">
        <f t="shared" si="21"/>
        <v>0</v>
      </c>
      <c r="N174" s="33">
        <f t="shared" si="18"/>
      </c>
      <c r="O174" s="32">
        <f t="shared" si="19"/>
      </c>
      <c r="P174" s="114">
        <f t="shared" si="20"/>
      </c>
    </row>
    <row r="175" spans="1:16" ht="16.5" thickBot="1" thickTop="1">
      <c r="A175" s="256"/>
      <c r="B175" s="270"/>
      <c r="C175" s="281"/>
      <c r="D175" s="282"/>
      <c r="E175" s="283"/>
      <c r="F175" s="283"/>
      <c r="G175" s="283"/>
      <c r="H175" s="283"/>
      <c r="I175" s="283"/>
      <c r="J175" s="283"/>
      <c r="K175" s="280"/>
      <c r="L175" s="284"/>
      <c r="M175" s="269">
        <f t="shared" si="21"/>
        <v>0</v>
      </c>
      <c r="N175" s="33">
        <f t="shared" si="18"/>
      </c>
      <c r="O175" s="32">
        <f t="shared" si="19"/>
      </c>
      <c r="P175" s="114">
        <f t="shared" si="20"/>
      </c>
    </row>
    <row r="176" spans="1:16" ht="16.5" thickBot="1" thickTop="1">
      <c r="A176" s="256"/>
      <c r="B176" s="270"/>
      <c r="C176" s="271"/>
      <c r="D176" s="259"/>
      <c r="E176" s="260"/>
      <c r="F176" s="260"/>
      <c r="G176" s="260"/>
      <c r="H176" s="260"/>
      <c r="I176" s="260"/>
      <c r="J176" s="260"/>
      <c r="K176" s="270"/>
      <c r="L176" s="272"/>
      <c r="M176" s="269">
        <f t="shared" si="21"/>
        <v>0</v>
      </c>
      <c r="N176" s="33">
        <f t="shared" si="18"/>
      </c>
      <c r="O176" s="32">
        <f t="shared" si="19"/>
      </c>
      <c r="P176" s="114">
        <f t="shared" si="20"/>
      </c>
    </row>
    <row r="177" spans="1:16" ht="16.5" thickBot="1" thickTop="1">
      <c r="A177" s="256"/>
      <c r="B177" s="270"/>
      <c r="C177" s="271"/>
      <c r="D177" s="259"/>
      <c r="E177" s="260"/>
      <c r="F177" s="260"/>
      <c r="G177" s="260"/>
      <c r="H177" s="260"/>
      <c r="I177" s="260"/>
      <c r="J177" s="260"/>
      <c r="K177" s="270"/>
      <c r="L177" s="272"/>
      <c r="M177" s="269">
        <f t="shared" si="21"/>
        <v>0</v>
      </c>
      <c r="N177" s="33">
        <f t="shared" si="18"/>
      </c>
      <c r="O177" s="32">
        <f t="shared" si="19"/>
      </c>
      <c r="P177" s="114">
        <f t="shared" si="20"/>
      </c>
    </row>
    <row r="178" spans="1:16" ht="16.5" thickBot="1" thickTop="1">
      <c r="A178" s="256"/>
      <c r="B178" s="270"/>
      <c r="C178" s="271"/>
      <c r="D178" s="259"/>
      <c r="E178" s="260"/>
      <c r="F178" s="260"/>
      <c r="G178" s="260"/>
      <c r="H178" s="260"/>
      <c r="I178" s="260"/>
      <c r="J178" s="260"/>
      <c r="K178" s="270"/>
      <c r="L178" s="272"/>
      <c r="M178" s="269"/>
      <c r="N178" s="33">
        <f t="shared" si="18"/>
      </c>
      <c r="O178" s="32">
        <f t="shared" si="19"/>
      </c>
      <c r="P178" s="114">
        <f t="shared" si="20"/>
      </c>
    </row>
    <row r="179" spans="1:16" ht="16.5" thickBot="1" thickTop="1">
      <c r="A179" s="256"/>
      <c r="B179" s="270"/>
      <c r="C179" s="271"/>
      <c r="D179" s="259"/>
      <c r="E179" s="260"/>
      <c r="F179" s="260"/>
      <c r="G179" s="260"/>
      <c r="H179" s="260"/>
      <c r="I179" s="260"/>
      <c r="J179" s="260"/>
      <c r="K179" s="270"/>
      <c r="L179" s="272"/>
      <c r="M179" s="269"/>
      <c r="N179" s="33">
        <f t="shared" si="18"/>
      </c>
      <c r="O179" s="32">
        <f t="shared" si="19"/>
      </c>
      <c r="P179" s="114">
        <f t="shared" si="20"/>
      </c>
    </row>
    <row r="180" spans="1:16" ht="16.5" thickBot="1" thickTop="1">
      <c r="A180" s="256"/>
      <c r="B180" s="270"/>
      <c r="C180" s="271"/>
      <c r="D180" s="259"/>
      <c r="E180" s="260"/>
      <c r="F180" s="260"/>
      <c r="G180" s="260"/>
      <c r="H180" s="260"/>
      <c r="I180" s="260"/>
      <c r="J180" s="260"/>
      <c r="K180" s="270"/>
      <c r="L180" s="272"/>
      <c r="M180" s="269"/>
      <c r="N180" s="33"/>
      <c r="O180" s="32"/>
      <c r="P180" s="114"/>
    </row>
    <row r="181" spans="1:16" ht="16.5" thickBot="1" thickTop="1">
      <c r="A181" s="256"/>
      <c r="B181" s="270"/>
      <c r="C181" s="271"/>
      <c r="D181" s="259"/>
      <c r="E181" s="260"/>
      <c r="F181" s="260"/>
      <c r="G181" s="260"/>
      <c r="H181" s="260"/>
      <c r="I181" s="260"/>
      <c r="J181" s="260"/>
      <c r="K181" s="270"/>
      <c r="L181" s="272"/>
      <c r="M181" s="269"/>
      <c r="N181" s="33"/>
      <c r="O181" s="32"/>
      <c r="P181" s="114"/>
    </row>
    <row r="182" spans="1:16" ht="16.5" thickBot="1" thickTop="1">
      <c r="A182" s="256"/>
      <c r="B182" s="270"/>
      <c r="C182" s="271"/>
      <c r="D182" s="259"/>
      <c r="E182" s="260"/>
      <c r="F182" s="260"/>
      <c r="G182" s="260"/>
      <c r="H182" s="260"/>
      <c r="I182" s="260"/>
      <c r="J182" s="260"/>
      <c r="K182" s="270"/>
      <c r="L182" s="272"/>
      <c r="M182" s="269"/>
      <c r="N182" s="33"/>
      <c r="O182" s="32"/>
      <c r="P182" s="114"/>
    </row>
    <row r="183" spans="1:16" ht="16.5" thickBot="1" thickTop="1">
      <c r="A183" s="256"/>
      <c r="B183" s="270"/>
      <c r="C183" s="271"/>
      <c r="D183" s="259"/>
      <c r="E183" s="260"/>
      <c r="F183" s="260"/>
      <c r="G183" s="260"/>
      <c r="H183" s="260"/>
      <c r="I183" s="260"/>
      <c r="J183" s="260"/>
      <c r="K183" s="270"/>
      <c r="L183" s="272"/>
      <c r="M183" s="269"/>
      <c r="N183" s="33"/>
      <c r="O183" s="32"/>
      <c r="P183" s="114"/>
    </row>
    <row r="184" spans="1:16" ht="16.5" thickBot="1" thickTop="1">
      <c r="A184" s="256"/>
      <c r="B184" s="270"/>
      <c r="C184" s="271"/>
      <c r="D184" s="259"/>
      <c r="E184" s="260"/>
      <c r="F184" s="260"/>
      <c r="G184" s="260"/>
      <c r="H184" s="260"/>
      <c r="I184" s="260"/>
      <c r="J184" s="260"/>
      <c r="K184" s="270"/>
      <c r="L184" s="272"/>
      <c r="M184" s="269"/>
      <c r="N184" s="33"/>
      <c r="O184" s="32"/>
      <c r="P184" s="114"/>
    </row>
    <row r="185" spans="1:16" ht="16.5" thickBot="1" thickTop="1">
      <c r="A185" s="256"/>
      <c r="B185" s="270"/>
      <c r="C185" s="271"/>
      <c r="D185" s="259"/>
      <c r="E185" s="260"/>
      <c r="F185" s="260"/>
      <c r="G185" s="260"/>
      <c r="H185" s="260"/>
      <c r="I185" s="260"/>
      <c r="J185" s="260"/>
      <c r="K185" s="270"/>
      <c r="L185" s="272"/>
      <c r="M185" s="269"/>
      <c r="N185" s="33"/>
      <c r="O185" s="32"/>
      <c r="P185" s="114"/>
    </row>
    <row r="186" spans="1:16" ht="16.5" thickBot="1" thickTop="1">
      <c r="A186" s="256"/>
      <c r="B186" s="270"/>
      <c r="C186" s="271"/>
      <c r="D186" s="259"/>
      <c r="E186" s="260"/>
      <c r="F186" s="260"/>
      <c r="G186" s="260"/>
      <c r="H186" s="260"/>
      <c r="I186" s="260"/>
      <c r="J186" s="260"/>
      <c r="K186" s="270"/>
      <c r="L186" s="272"/>
      <c r="M186" s="269"/>
      <c r="N186" s="33"/>
      <c r="O186" s="32"/>
      <c r="P186" s="114"/>
    </row>
    <row r="187" spans="1:16" ht="16.5" thickBot="1" thickTop="1">
      <c r="A187" s="256"/>
      <c r="B187" s="270"/>
      <c r="C187" s="271"/>
      <c r="D187" s="259"/>
      <c r="E187" s="260"/>
      <c r="F187" s="260"/>
      <c r="G187" s="260"/>
      <c r="H187" s="260"/>
      <c r="I187" s="260"/>
      <c r="J187" s="260"/>
      <c r="K187" s="270"/>
      <c r="L187" s="272"/>
      <c r="M187" s="269"/>
      <c r="N187" s="33"/>
      <c r="O187" s="32"/>
      <c r="P187" s="114"/>
    </row>
    <row r="188" spans="1:16" ht="16.5" thickBot="1" thickTop="1">
      <c r="A188" s="256"/>
      <c r="B188" s="270"/>
      <c r="C188" s="271"/>
      <c r="D188" s="259"/>
      <c r="E188" s="260"/>
      <c r="F188" s="260"/>
      <c r="G188" s="260"/>
      <c r="H188" s="260"/>
      <c r="I188" s="260"/>
      <c r="J188" s="260"/>
      <c r="K188" s="270"/>
      <c r="L188" s="272"/>
      <c r="M188" s="269"/>
      <c r="N188" s="33"/>
      <c r="O188" s="32"/>
      <c r="P188" s="114"/>
    </row>
    <row r="189" spans="1:16" ht="16.5" thickBot="1" thickTop="1">
      <c r="A189" s="256"/>
      <c r="B189" s="270"/>
      <c r="C189" s="271"/>
      <c r="D189" s="259"/>
      <c r="E189" s="260"/>
      <c r="F189" s="260"/>
      <c r="G189" s="260"/>
      <c r="H189" s="260"/>
      <c r="I189" s="260"/>
      <c r="J189" s="260"/>
      <c r="K189" s="270"/>
      <c r="L189" s="272"/>
      <c r="M189" s="269"/>
      <c r="N189" s="33"/>
      <c r="O189" s="32"/>
      <c r="P189" s="114"/>
    </row>
    <row r="190" spans="1:16" ht="16.5" thickBot="1" thickTop="1">
      <c r="A190" s="256"/>
      <c r="B190" s="270"/>
      <c r="C190" s="271"/>
      <c r="D190" s="259"/>
      <c r="E190" s="260"/>
      <c r="F190" s="260"/>
      <c r="G190" s="260"/>
      <c r="H190" s="260"/>
      <c r="I190" s="260"/>
      <c r="J190" s="260"/>
      <c r="K190" s="270"/>
      <c r="L190" s="272"/>
      <c r="M190" s="269"/>
      <c r="N190" s="33"/>
      <c r="O190" s="32"/>
      <c r="P190" s="114"/>
    </row>
    <row r="191" spans="1:16" ht="16.5" thickBot="1" thickTop="1">
      <c r="A191" s="256"/>
      <c r="B191" s="270"/>
      <c r="C191" s="271"/>
      <c r="D191" s="259"/>
      <c r="E191" s="260"/>
      <c r="F191" s="260"/>
      <c r="G191" s="260"/>
      <c r="H191" s="260"/>
      <c r="I191" s="260"/>
      <c r="J191" s="260"/>
      <c r="K191" s="270"/>
      <c r="L191" s="272"/>
      <c r="M191" s="269"/>
      <c r="N191" s="33"/>
      <c r="O191" s="32"/>
      <c r="P191" s="114"/>
    </row>
    <row r="192" spans="1:16" ht="16.5" thickBot="1" thickTop="1">
      <c r="A192" s="256"/>
      <c r="B192" s="270"/>
      <c r="C192" s="271"/>
      <c r="D192" s="259"/>
      <c r="E192" s="260"/>
      <c r="F192" s="260"/>
      <c r="G192" s="260"/>
      <c r="H192" s="260"/>
      <c r="I192" s="260"/>
      <c r="J192" s="260"/>
      <c r="K192" s="270"/>
      <c r="L192" s="272"/>
      <c r="M192" s="269"/>
      <c r="N192" s="33"/>
      <c r="O192" s="32"/>
      <c r="P192" s="114"/>
    </row>
    <row r="193" spans="1:16" ht="16.5" thickBot="1" thickTop="1">
      <c r="A193" s="256"/>
      <c r="B193" s="270"/>
      <c r="C193" s="271"/>
      <c r="D193" s="259"/>
      <c r="E193" s="260"/>
      <c r="F193" s="260"/>
      <c r="G193" s="260"/>
      <c r="H193" s="260"/>
      <c r="I193" s="260"/>
      <c r="J193" s="260"/>
      <c r="K193" s="270"/>
      <c r="L193" s="272"/>
      <c r="M193" s="269"/>
      <c r="N193" s="33"/>
      <c r="O193" s="32"/>
      <c r="P193" s="114"/>
    </row>
    <row r="194" spans="1:16" ht="16.5" thickBot="1" thickTop="1">
      <c r="A194" s="256"/>
      <c r="B194" s="270"/>
      <c r="C194" s="271"/>
      <c r="D194" s="259"/>
      <c r="E194" s="260"/>
      <c r="F194" s="260"/>
      <c r="G194" s="260"/>
      <c r="H194" s="260"/>
      <c r="I194" s="260"/>
      <c r="J194" s="260"/>
      <c r="K194" s="270"/>
      <c r="L194" s="272"/>
      <c r="M194" s="269"/>
      <c r="N194" s="33"/>
      <c r="O194" s="32"/>
      <c r="P194" s="114"/>
    </row>
    <row r="195" spans="1:16" ht="16.5" thickBot="1" thickTop="1">
      <c r="A195" s="256"/>
      <c r="B195" s="270"/>
      <c r="C195" s="271"/>
      <c r="D195" s="259"/>
      <c r="E195" s="260"/>
      <c r="F195" s="260"/>
      <c r="G195" s="260"/>
      <c r="H195" s="260"/>
      <c r="I195" s="260"/>
      <c r="J195" s="260"/>
      <c r="K195" s="270"/>
      <c r="L195" s="272"/>
      <c r="M195" s="269"/>
      <c r="N195" s="33"/>
      <c r="O195" s="32"/>
      <c r="P195" s="114"/>
    </row>
    <row r="196" spans="1:16" ht="16.5" thickBot="1" thickTop="1">
      <c r="A196" s="256"/>
      <c r="B196" s="270"/>
      <c r="C196" s="271"/>
      <c r="D196" s="259"/>
      <c r="E196" s="260"/>
      <c r="F196" s="260"/>
      <c r="G196" s="260"/>
      <c r="H196" s="260"/>
      <c r="I196" s="260"/>
      <c r="J196" s="260"/>
      <c r="K196" s="270"/>
      <c r="L196" s="272"/>
      <c r="M196" s="269"/>
      <c r="N196" s="33"/>
      <c r="O196" s="32"/>
      <c r="P196" s="114"/>
    </row>
    <row r="197" spans="1:16" ht="16.5" thickBot="1" thickTop="1">
      <c r="A197" s="256"/>
      <c r="B197" s="270"/>
      <c r="C197" s="271"/>
      <c r="D197" s="259"/>
      <c r="E197" s="260"/>
      <c r="F197" s="260"/>
      <c r="G197" s="260"/>
      <c r="H197" s="260"/>
      <c r="I197" s="260"/>
      <c r="J197" s="260"/>
      <c r="K197" s="270"/>
      <c r="L197" s="272"/>
      <c r="M197" s="269"/>
      <c r="N197" s="33"/>
      <c r="O197" s="32"/>
      <c r="P197" s="114"/>
    </row>
    <row r="198" spans="1:16" ht="16.5" thickBot="1" thickTop="1">
      <c r="A198" s="256"/>
      <c r="B198" s="270"/>
      <c r="C198" s="271"/>
      <c r="D198" s="259"/>
      <c r="E198" s="260"/>
      <c r="F198" s="260"/>
      <c r="G198" s="260"/>
      <c r="H198" s="260"/>
      <c r="I198" s="260"/>
      <c r="J198" s="260"/>
      <c r="K198" s="270"/>
      <c r="L198" s="272"/>
      <c r="M198" s="269"/>
      <c r="N198" s="33"/>
      <c r="O198" s="32"/>
      <c r="P198" s="114"/>
    </row>
    <row r="199" spans="1:16" ht="16.5" thickBot="1" thickTop="1">
      <c r="A199" s="256"/>
      <c r="B199" s="270"/>
      <c r="C199" s="271"/>
      <c r="D199" s="259"/>
      <c r="E199" s="260"/>
      <c r="F199" s="260"/>
      <c r="G199" s="260"/>
      <c r="H199" s="260"/>
      <c r="I199" s="260"/>
      <c r="J199" s="260"/>
      <c r="K199" s="270"/>
      <c r="L199" s="272"/>
      <c r="M199" s="269"/>
      <c r="N199" s="33"/>
      <c r="O199" s="32"/>
      <c r="P199" s="114"/>
    </row>
    <row r="200" spans="1:13" ht="16.5" thickBot="1" thickTop="1">
      <c r="A200" s="256"/>
      <c r="B200" s="270"/>
      <c r="C200" s="271"/>
      <c r="D200" s="259"/>
      <c r="E200" s="260"/>
      <c r="F200" s="260"/>
      <c r="G200" s="260"/>
      <c r="H200" s="260"/>
      <c r="I200" s="260"/>
      <c r="J200" s="260"/>
      <c r="K200" s="270"/>
      <c r="L200" s="272"/>
      <c r="M200" s="269"/>
    </row>
    <row r="201" spans="1:13" ht="16.5" thickBot="1" thickTop="1">
      <c r="A201" s="256"/>
      <c r="B201" s="270"/>
      <c r="C201" s="271"/>
      <c r="D201" s="259"/>
      <c r="E201" s="260"/>
      <c r="F201" s="260"/>
      <c r="G201" s="260"/>
      <c r="H201" s="260"/>
      <c r="I201" s="260"/>
      <c r="J201" s="260"/>
      <c r="K201" s="270"/>
      <c r="L201" s="272"/>
      <c r="M201" s="269"/>
    </row>
    <row r="202" spans="1:13" ht="16.5" thickBot="1" thickTop="1">
      <c r="A202" s="256"/>
      <c r="B202" s="270"/>
      <c r="C202" s="271"/>
      <c r="D202" s="259"/>
      <c r="E202" s="260"/>
      <c r="F202" s="260"/>
      <c r="G202" s="260"/>
      <c r="H202" s="260"/>
      <c r="I202" s="260"/>
      <c r="J202" s="260"/>
      <c r="K202" s="270"/>
      <c r="L202" s="272"/>
      <c r="M202" s="269"/>
    </row>
    <row r="203" spans="1:13" ht="16.5" thickBot="1" thickTop="1">
      <c r="A203" s="256"/>
      <c r="B203" s="270"/>
      <c r="C203" s="271"/>
      <c r="D203" s="259"/>
      <c r="E203" s="260"/>
      <c r="F203" s="260"/>
      <c r="G203" s="260"/>
      <c r="H203" s="260"/>
      <c r="I203" s="260"/>
      <c r="J203" s="260"/>
      <c r="K203" s="270"/>
      <c r="L203" s="272"/>
      <c r="M203" s="269"/>
    </row>
    <row r="204" spans="1:13" ht="16.5" thickBot="1" thickTop="1">
      <c r="A204" s="256"/>
      <c r="B204" s="270"/>
      <c r="C204" s="271"/>
      <c r="D204" s="259"/>
      <c r="E204" s="260"/>
      <c r="F204" s="260"/>
      <c r="G204" s="260"/>
      <c r="H204" s="260"/>
      <c r="I204" s="260"/>
      <c r="J204" s="260"/>
      <c r="K204" s="270"/>
      <c r="L204" s="272"/>
      <c r="M204" s="269"/>
    </row>
    <row r="205" spans="1:13" ht="16.5" thickBot="1" thickTop="1">
      <c r="A205" s="256"/>
      <c r="B205" s="270"/>
      <c r="C205" s="271"/>
      <c r="D205" s="259"/>
      <c r="E205" s="260"/>
      <c r="F205" s="260"/>
      <c r="G205" s="260"/>
      <c r="H205" s="260"/>
      <c r="I205" s="260"/>
      <c r="J205" s="260"/>
      <c r="K205" s="270"/>
      <c r="L205" s="272"/>
      <c r="M205" s="269"/>
    </row>
    <row r="206" spans="1:13" ht="16.5" thickBot="1" thickTop="1">
      <c r="A206" s="256"/>
      <c r="B206" s="270"/>
      <c r="C206" s="271"/>
      <c r="D206" s="259"/>
      <c r="E206" s="260"/>
      <c r="F206" s="260"/>
      <c r="G206" s="260"/>
      <c r="H206" s="260"/>
      <c r="I206" s="260"/>
      <c r="J206" s="260"/>
      <c r="K206" s="270"/>
      <c r="L206" s="272"/>
      <c r="M206" s="269"/>
    </row>
    <row r="207" spans="1:13" ht="16.5" thickBot="1" thickTop="1">
      <c r="A207" s="256"/>
      <c r="B207" s="270"/>
      <c r="C207" s="271"/>
      <c r="D207" s="259"/>
      <c r="E207" s="260"/>
      <c r="F207" s="260"/>
      <c r="G207" s="260"/>
      <c r="H207" s="260"/>
      <c r="I207" s="260"/>
      <c r="J207" s="260"/>
      <c r="K207" s="270"/>
      <c r="L207" s="272"/>
      <c r="M207" s="269"/>
    </row>
    <row r="208" spans="1:13" ht="16.5" thickBot="1" thickTop="1">
      <c r="A208" s="256"/>
      <c r="B208" s="270"/>
      <c r="C208" s="271"/>
      <c r="D208" s="259"/>
      <c r="E208" s="260"/>
      <c r="F208" s="260"/>
      <c r="G208" s="260"/>
      <c r="H208" s="260"/>
      <c r="I208" s="260"/>
      <c r="J208" s="260"/>
      <c r="K208" s="270"/>
      <c r="L208" s="272"/>
      <c r="M208" s="269"/>
    </row>
    <row r="209" spans="1:13" ht="16.5" thickBot="1" thickTop="1">
      <c r="A209" s="256"/>
      <c r="B209" s="270"/>
      <c r="C209" s="271"/>
      <c r="D209" s="259"/>
      <c r="E209" s="260"/>
      <c r="F209" s="260"/>
      <c r="G209" s="260"/>
      <c r="H209" s="260"/>
      <c r="I209" s="260"/>
      <c r="J209" s="260"/>
      <c r="K209" s="270"/>
      <c r="L209" s="272"/>
      <c r="M209" s="269"/>
    </row>
    <row r="210" spans="1:13" ht="16.5" thickBot="1" thickTop="1">
      <c r="A210" s="256"/>
      <c r="B210" s="270"/>
      <c r="C210" s="271"/>
      <c r="D210" s="259"/>
      <c r="E210" s="260"/>
      <c r="F210" s="260"/>
      <c r="G210" s="260"/>
      <c r="H210" s="260"/>
      <c r="I210" s="260"/>
      <c r="J210" s="260"/>
      <c r="K210" s="270"/>
      <c r="L210" s="272"/>
      <c r="M210" s="269"/>
    </row>
    <row r="211" spans="1:13" ht="16.5" thickBot="1" thickTop="1">
      <c r="A211" s="256"/>
      <c r="B211" s="270"/>
      <c r="C211" s="271"/>
      <c r="D211" s="259"/>
      <c r="E211" s="260"/>
      <c r="F211" s="260"/>
      <c r="G211" s="260"/>
      <c r="H211" s="260"/>
      <c r="I211" s="260"/>
      <c r="J211" s="260"/>
      <c r="K211" s="270"/>
      <c r="L211" s="272"/>
      <c r="M211" s="269"/>
    </row>
    <row r="212" spans="1:13" ht="16.5" thickBot="1" thickTop="1">
      <c r="A212" s="256"/>
      <c r="B212" s="270"/>
      <c r="C212" s="271"/>
      <c r="D212" s="259"/>
      <c r="E212" s="260"/>
      <c r="F212" s="260"/>
      <c r="G212" s="260"/>
      <c r="H212" s="260"/>
      <c r="I212" s="260"/>
      <c r="J212" s="260"/>
      <c r="K212" s="270"/>
      <c r="L212" s="272"/>
      <c r="M212" s="269"/>
    </row>
    <row r="213" spans="1:13" ht="16.5" thickBot="1" thickTop="1">
      <c r="A213" s="256"/>
      <c r="B213" s="270"/>
      <c r="C213" s="271"/>
      <c r="D213" s="259"/>
      <c r="E213" s="260"/>
      <c r="F213" s="260"/>
      <c r="G213" s="260"/>
      <c r="H213" s="260"/>
      <c r="I213" s="260"/>
      <c r="J213" s="260"/>
      <c r="K213" s="270"/>
      <c r="L213" s="272"/>
      <c r="M213" s="269"/>
    </row>
    <row r="214" spans="1:13" ht="16.5" thickBot="1" thickTop="1">
      <c r="A214" s="256"/>
      <c r="B214" s="270"/>
      <c r="C214" s="271"/>
      <c r="D214" s="259"/>
      <c r="E214" s="260"/>
      <c r="F214" s="260"/>
      <c r="G214" s="286"/>
      <c r="H214" s="260"/>
      <c r="I214" s="260"/>
      <c r="J214" s="260"/>
      <c r="K214" s="270"/>
      <c r="L214" s="272"/>
      <c r="M214" s="269"/>
    </row>
    <row r="215" spans="1:13" ht="16.5" thickBot="1" thickTop="1">
      <c r="A215" s="256"/>
      <c r="B215" s="270"/>
      <c r="C215" s="271"/>
      <c r="D215" s="259"/>
      <c r="E215" s="260"/>
      <c r="F215" s="260"/>
      <c r="G215" s="286"/>
      <c r="H215" s="260"/>
      <c r="I215" s="260"/>
      <c r="J215" s="260"/>
      <c r="K215" s="270"/>
      <c r="L215" s="272"/>
      <c r="M215" s="269"/>
    </row>
    <row r="216" spans="1:13" ht="16.5" thickBot="1" thickTop="1">
      <c r="A216" s="256"/>
      <c r="B216" s="270"/>
      <c r="C216" s="271"/>
      <c r="D216" s="259"/>
      <c r="E216" s="260"/>
      <c r="F216" s="260"/>
      <c r="G216" s="286"/>
      <c r="H216" s="260"/>
      <c r="I216" s="286"/>
      <c r="J216" s="260"/>
      <c r="K216" s="270"/>
      <c r="L216" s="272"/>
      <c r="M216" s="269"/>
    </row>
    <row r="217" spans="1:13" ht="16.5" thickBot="1" thickTop="1">
      <c r="A217" s="256"/>
      <c r="B217" s="270"/>
      <c r="C217" s="271"/>
      <c r="D217" s="259"/>
      <c r="E217" s="260"/>
      <c r="F217" s="286"/>
      <c r="G217" s="286"/>
      <c r="H217" s="260"/>
      <c r="I217" s="286"/>
      <c r="J217" s="260"/>
      <c r="K217" s="270"/>
      <c r="L217" s="272"/>
      <c r="M217" s="269"/>
    </row>
    <row r="218" spans="1:13" ht="16.5" thickBot="1" thickTop="1">
      <c r="A218" s="256"/>
      <c r="B218" s="270"/>
      <c r="C218" s="271"/>
      <c r="D218" s="259"/>
      <c r="E218" s="260"/>
      <c r="F218" s="286"/>
      <c r="G218" s="286"/>
      <c r="H218" s="260"/>
      <c r="I218" s="286"/>
      <c r="J218" s="260"/>
      <c r="K218" s="270"/>
      <c r="L218" s="272"/>
      <c r="M218" s="269"/>
    </row>
    <row r="219" spans="1:13" ht="16.5" thickBot="1" thickTop="1">
      <c r="A219" s="256"/>
      <c r="B219" s="270"/>
      <c r="C219" s="271"/>
      <c r="D219" s="259"/>
      <c r="E219" s="260"/>
      <c r="F219" s="286"/>
      <c r="G219" s="286"/>
      <c r="H219" s="260"/>
      <c r="I219" s="286"/>
      <c r="J219" s="260"/>
      <c r="K219" s="270"/>
      <c r="L219" s="272"/>
      <c r="M219" s="269"/>
    </row>
    <row r="220" spans="1:13" ht="16.5" thickBot="1" thickTop="1">
      <c r="A220" s="256"/>
      <c r="B220" s="270"/>
      <c r="C220" s="271"/>
      <c r="D220" s="259"/>
      <c r="E220" s="260"/>
      <c r="F220" s="286"/>
      <c r="G220" s="286"/>
      <c r="H220" s="260"/>
      <c r="I220" s="286"/>
      <c r="J220" s="260"/>
      <c r="K220" s="270"/>
      <c r="L220" s="272"/>
      <c r="M220" s="269"/>
    </row>
    <row r="221" spans="1:13" ht="16.5" thickBot="1" thickTop="1">
      <c r="A221" s="256"/>
      <c r="B221" s="270"/>
      <c r="C221" s="271"/>
      <c r="D221" s="259"/>
      <c r="E221" s="260"/>
      <c r="F221" s="286"/>
      <c r="G221" s="286"/>
      <c r="H221" s="286"/>
      <c r="I221" s="286"/>
      <c r="J221" s="260"/>
      <c r="K221" s="270"/>
      <c r="L221" s="272"/>
      <c r="M221" s="269"/>
    </row>
    <row r="222" spans="1:13" ht="16.5" thickBot="1" thickTop="1">
      <c r="A222" s="256"/>
      <c r="B222" s="270"/>
      <c r="C222" s="271"/>
      <c r="D222" s="259"/>
      <c r="E222" s="260"/>
      <c r="F222" s="286"/>
      <c r="G222" s="286"/>
      <c r="H222" s="286"/>
      <c r="I222" s="286"/>
      <c r="J222" s="260"/>
      <c r="K222" s="270"/>
      <c r="L222" s="272"/>
      <c r="M222" s="269"/>
    </row>
    <row r="223" spans="1:13" ht="16.5" thickBot="1" thickTop="1">
      <c r="A223" s="256"/>
      <c r="B223" s="270"/>
      <c r="C223" s="271"/>
      <c r="D223" s="259"/>
      <c r="E223" s="260"/>
      <c r="F223" s="286"/>
      <c r="G223" s="286"/>
      <c r="H223" s="286"/>
      <c r="I223" s="286"/>
      <c r="J223" s="260"/>
      <c r="K223" s="270"/>
      <c r="L223" s="272"/>
      <c r="M223" s="269"/>
    </row>
    <row r="224" spans="1:13" ht="16.5" thickBot="1" thickTop="1">
      <c r="A224" s="256"/>
      <c r="B224" s="270"/>
      <c r="C224" s="271"/>
      <c r="D224" s="259"/>
      <c r="E224" s="260"/>
      <c r="F224" s="286"/>
      <c r="G224" s="286"/>
      <c r="H224" s="286"/>
      <c r="I224" s="286"/>
      <c r="J224" s="260"/>
      <c r="K224" s="270"/>
      <c r="L224" s="272"/>
      <c r="M224" s="269"/>
    </row>
    <row r="225" spans="1:13" ht="16.5" thickBot="1" thickTop="1">
      <c r="A225" s="256"/>
      <c r="B225" s="270"/>
      <c r="C225" s="271"/>
      <c r="D225" s="259"/>
      <c r="E225" s="260"/>
      <c r="F225" s="286"/>
      <c r="G225" s="286"/>
      <c r="H225" s="286"/>
      <c r="I225" s="286"/>
      <c r="J225" s="260"/>
      <c r="K225" s="270"/>
      <c r="L225" s="272"/>
      <c r="M225" s="269"/>
    </row>
    <row r="226" spans="1:13" ht="16.5" thickBot="1" thickTop="1">
      <c r="A226" s="256"/>
      <c r="B226" s="270"/>
      <c r="C226" s="271"/>
      <c r="D226" s="259"/>
      <c r="E226" s="260"/>
      <c r="F226" s="286"/>
      <c r="G226" s="286"/>
      <c r="H226" s="286"/>
      <c r="I226" s="286"/>
      <c r="J226" s="260"/>
      <c r="K226" s="270"/>
      <c r="L226" s="272"/>
      <c r="M226" s="269"/>
    </row>
    <row r="227" spans="1:13" ht="16.5" thickBot="1" thickTop="1">
      <c r="A227" s="256"/>
      <c r="B227" s="270"/>
      <c r="C227" s="271"/>
      <c r="D227" s="259"/>
      <c r="E227" s="260"/>
      <c r="F227" s="286"/>
      <c r="G227" s="286"/>
      <c r="H227" s="286"/>
      <c r="I227" s="286"/>
      <c r="J227" s="260"/>
      <c r="K227" s="270"/>
      <c r="L227" s="272"/>
      <c r="M227" s="269"/>
    </row>
    <row r="228" spans="1:13" ht="16.5" thickBot="1" thickTop="1">
      <c r="A228" s="256"/>
      <c r="B228" s="270"/>
      <c r="C228" s="271"/>
      <c r="D228" s="259"/>
      <c r="E228" s="260"/>
      <c r="F228" s="286"/>
      <c r="G228" s="286"/>
      <c r="H228" s="286"/>
      <c r="I228" s="286"/>
      <c r="J228" s="260"/>
      <c r="K228" s="270"/>
      <c r="L228" s="272"/>
      <c r="M228" s="269"/>
    </row>
    <row r="229" spans="1:13" ht="16.5" thickBot="1" thickTop="1">
      <c r="A229" s="256"/>
      <c r="B229" s="270"/>
      <c r="C229" s="271"/>
      <c r="D229" s="259"/>
      <c r="E229" s="260"/>
      <c r="F229" s="286"/>
      <c r="G229" s="286"/>
      <c r="H229" s="286"/>
      <c r="I229" s="286"/>
      <c r="J229" s="260"/>
      <c r="K229" s="270"/>
      <c r="L229" s="272"/>
      <c r="M229" s="269"/>
    </row>
    <row r="230" spans="1:13" ht="16.5" thickBot="1" thickTop="1">
      <c r="A230" s="256"/>
      <c r="B230" s="270"/>
      <c r="C230" s="271"/>
      <c r="D230" s="259"/>
      <c r="E230" s="260"/>
      <c r="F230" s="286"/>
      <c r="G230" s="286"/>
      <c r="H230" s="286"/>
      <c r="I230" s="286"/>
      <c r="J230" s="260"/>
      <c r="K230" s="270"/>
      <c r="L230" s="272"/>
      <c r="M230" s="269"/>
    </row>
    <row r="231" spans="1:13" ht="16.5" thickBot="1" thickTop="1">
      <c r="A231" s="256"/>
      <c r="B231" s="270"/>
      <c r="C231" s="271"/>
      <c r="D231" s="259"/>
      <c r="E231" s="260"/>
      <c r="F231" s="286"/>
      <c r="G231" s="286"/>
      <c r="H231" s="286"/>
      <c r="I231" s="286"/>
      <c r="J231" s="260"/>
      <c r="K231" s="270"/>
      <c r="L231" s="272"/>
      <c r="M231" s="269"/>
    </row>
    <row r="232" spans="1:13" ht="16.5" thickBot="1" thickTop="1">
      <c r="A232" s="256"/>
      <c r="B232" s="270"/>
      <c r="C232" s="271"/>
      <c r="D232" s="259"/>
      <c r="E232" s="260"/>
      <c r="F232" s="286"/>
      <c r="G232" s="286"/>
      <c r="H232" s="286"/>
      <c r="I232" s="286"/>
      <c r="J232" s="260"/>
      <c r="K232" s="270"/>
      <c r="L232" s="272"/>
      <c r="M232" s="269"/>
    </row>
    <row r="233" spans="1:13" ht="16.5" thickBot="1" thickTop="1">
      <c r="A233" s="256"/>
      <c r="B233" s="270"/>
      <c r="C233" s="271"/>
      <c r="D233" s="259"/>
      <c r="E233" s="260"/>
      <c r="F233" s="286"/>
      <c r="G233" s="286"/>
      <c r="H233" s="286"/>
      <c r="I233" s="286"/>
      <c r="J233" s="260"/>
      <c r="K233" s="270"/>
      <c r="L233" s="272"/>
      <c r="M233" s="269"/>
    </row>
    <row r="234" spans="1:13" ht="16.5" thickBot="1" thickTop="1">
      <c r="A234" s="256"/>
      <c r="B234" s="270"/>
      <c r="C234" s="271"/>
      <c r="D234" s="259"/>
      <c r="E234" s="260"/>
      <c r="F234" s="286"/>
      <c r="G234" s="286"/>
      <c r="H234" s="286"/>
      <c r="I234" s="286"/>
      <c r="J234" s="260"/>
      <c r="K234" s="270"/>
      <c r="L234" s="272"/>
      <c r="M234" s="269"/>
    </row>
    <row r="235" spans="1:13" ht="16.5" thickBot="1" thickTop="1">
      <c r="A235" s="256"/>
      <c r="B235" s="270"/>
      <c r="C235" s="271"/>
      <c r="D235" s="259"/>
      <c r="E235" s="260"/>
      <c r="F235" s="286"/>
      <c r="G235" s="286"/>
      <c r="H235" s="286"/>
      <c r="I235" s="286"/>
      <c r="J235" s="260"/>
      <c r="K235" s="270"/>
      <c r="L235" s="272"/>
      <c r="M235" s="269"/>
    </row>
    <row r="236" spans="1:13" ht="16.5" thickBot="1" thickTop="1">
      <c r="A236" s="256"/>
      <c r="B236" s="270"/>
      <c r="C236" s="271"/>
      <c r="D236" s="259"/>
      <c r="E236" s="260"/>
      <c r="F236" s="286"/>
      <c r="G236" s="286"/>
      <c r="H236" s="286"/>
      <c r="I236" s="286"/>
      <c r="J236" s="260"/>
      <c r="K236" s="270"/>
      <c r="L236" s="272"/>
      <c r="M236" s="269"/>
    </row>
    <row r="237" spans="1:13" ht="16.5" thickBot="1" thickTop="1">
      <c r="A237" s="256"/>
      <c r="B237" s="270"/>
      <c r="C237" s="271"/>
      <c r="D237" s="259"/>
      <c r="E237" s="260"/>
      <c r="F237" s="286"/>
      <c r="G237" s="286"/>
      <c r="H237" s="286"/>
      <c r="I237" s="286"/>
      <c r="J237" s="260"/>
      <c r="K237" s="270"/>
      <c r="L237" s="272"/>
      <c r="M237" s="269"/>
    </row>
    <row r="238" spans="1:13" ht="16.5" thickBot="1" thickTop="1">
      <c r="A238" s="256"/>
      <c r="B238" s="270"/>
      <c r="C238" s="271"/>
      <c r="D238" s="259"/>
      <c r="E238" s="260"/>
      <c r="F238" s="286"/>
      <c r="G238" s="286"/>
      <c r="H238" s="286"/>
      <c r="I238" s="286"/>
      <c r="J238" s="260"/>
      <c r="K238" s="270"/>
      <c r="L238" s="272"/>
      <c r="M238" s="269"/>
    </row>
    <row r="239" spans="1:13" ht="16.5" thickBot="1" thickTop="1">
      <c r="A239" s="256"/>
      <c r="B239" s="270"/>
      <c r="C239" s="271"/>
      <c r="D239" s="259"/>
      <c r="E239" s="260"/>
      <c r="F239" s="286"/>
      <c r="G239" s="286"/>
      <c r="H239" s="286"/>
      <c r="I239" s="286"/>
      <c r="J239" s="260"/>
      <c r="K239" s="270"/>
      <c r="L239" s="272"/>
      <c r="M239" s="269"/>
    </row>
    <row r="240" spans="1:13" ht="16.5" thickBot="1" thickTop="1">
      <c r="A240" s="256"/>
      <c r="B240" s="270"/>
      <c r="C240" s="271"/>
      <c r="D240" s="259"/>
      <c r="E240" s="260"/>
      <c r="F240" s="286"/>
      <c r="G240" s="286"/>
      <c r="H240" s="286"/>
      <c r="I240" s="286"/>
      <c r="J240" s="260"/>
      <c r="K240" s="270"/>
      <c r="L240" s="272"/>
      <c r="M240" s="269"/>
    </row>
    <row r="241" spans="1:13" ht="16.5" thickBot="1" thickTop="1">
      <c r="A241" s="256"/>
      <c r="B241" s="270"/>
      <c r="C241" s="271"/>
      <c r="D241" s="259"/>
      <c r="E241" s="260"/>
      <c r="F241" s="286"/>
      <c r="G241" s="286"/>
      <c r="H241" s="286"/>
      <c r="I241" s="286"/>
      <c r="J241" s="260"/>
      <c r="K241" s="270"/>
      <c r="L241" s="272"/>
      <c r="M241" s="269"/>
    </row>
    <row r="242" spans="1:13" ht="16.5" thickBot="1" thickTop="1">
      <c r="A242" s="287"/>
      <c r="B242" s="270"/>
      <c r="C242" s="271"/>
      <c r="D242" s="259"/>
      <c r="E242" s="260"/>
      <c r="F242" s="286"/>
      <c r="G242" s="286"/>
      <c r="H242" s="286"/>
      <c r="I242" s="286"/>
      <c r="J242" s="260"/>
      <c r="K242" s="270"/>
      <c r="L242" s="272"/>
      <c r="M242" s="269"/>
    </row>
    <row r="243" spans="1:13" ht="16.5" thickBot="1" thickTop="1">
      <c r="A243" s="287"/>
      <c r="B243" s="270"/>
      <c r="C243" s="271"/>
      <c r="D243" s="259"/>
      <c r="E243" s="260"/>
      <c r="F243" s="286"/>
      <c r="G243" s="286"/>
      <c r="H243" s="286"/>
      <c r="I243" s="286"/>
      <c r="J243" s="260"/>
      <c r="K243" s="270"/>
      <c r="L243" s="272"/>
      <c r="M243" s="269"/>
    </row>
    <row r="244" spans="1:13" ht="16.5" thickBot="1" thickTop="1">
      <c r="A244" s="287"/>
      <c r="B244" s="270"/>
      <c r="C244" s="271"/>
      <c r="D244" s="259"/>
      <c r="E244" s="260"/>
      <c r="F244" s="286"/>
      <c r="G244" s="286"/>
      <c r="H244" s="286"/>
      <c r="I244" s="286"/>
      <c r="J244" s="260"/>
      <c r="K244" s="270"/>
      <c r="L244" s="272"/>
      <c r="M244" s="269"/>
    </row>
    <row r="245" spans="1:13" ht="16.5" thickBot="1" thickTop="1">
      <c r="A245" s="287"/>
      <c r="B245" s="270"/>
      <c r="C245" s="271"/>
      <c r="D245" s="259"/>
      <c r="E245" s="260"/>
      <c r="F245" s="286"/>
      <c r="G245" s="286"/>
      <c r="H245" s="286"/>
      <c r="I245" s="286"/>
      <c r="J245" s="260"/>
      <c r="K245" s="270"/>
      <c r="L245" s="272"/>
      <c r="M245" s="269"/>
    </row>
    <row r="246" spans="1:13" ht="16.5" thickBot="1" thickTop="1">
      <c r="A246" s="287"/>
      <c r="B246" s="270"/>
      <c r="C246" s="271"/>
      <c r="D246" s="259"/>
      <c r="E246" s="260"/>
      <c r="F246" s="286"/>
      <c r="G246" s="286"/>
      <c r="H246" s="286"/>
      <c r="I246" s="286"/>
      <c r="J246" s="260"/>
      <c r="K246" s="270"/>
      <c r="L246" s="272"/>
      <c r="M246" s="269"/>
    </row>
    <row r="247" spans="1:13" ht="16.5" thickBot="1" thickTop="1">
      <c r="A247" s="287"/>
      <c r="B247" s="270"/>
      <c r="C247" s="271"/>
      <c r="D247" s="259"/>
      <c r="E247" s="260"/>
      <c r="F247" s="286"/>
      <c r="G247" s="286"/>
      <c r="H247" s="286"/>
      <c r="I247" s="286"/>
      <c r="J247" s="260"/>
      <c r="K247" s="270"/>
      <c r="L247" s="272"/>
      <c r="M247" s="269"/>
    </row>
    <row r="248" spans="1:13" ht="16.5" thickBot="1" thickTop="1">
      <c r="A248" s="287"/>
      <c r="B248" s="270"/>
      <c r="C248" s="271"/>
      <c r="D248" s="259"/>
      <c r="E248" s="260"/>
      <c r="F248" s="286"/>
      <c r="G248" s="286"/>
      <c r="H248" s="286"/>
      <c r="I248" s="286"/>
      <c r="J248" s="286"/>
      <c r="K248" s="270"/>
      <c r="L248" s="272"/>
      <c r="M248" s="269"/>
    </row>
    <row r="249" spans="1:13" ht="16.5" thickBot="1" thickTop="1">
      <c r="A249" s="287"/>
      <c r="B249" s="270"/>
      <c r="C249" s="271"/>
      <c r="D249" s="259"/>
      <c r="E249" s="260"/>
      <c r="F249" s="286"/>
      <c r="G249" s="286"/>
      <c r="H249" s="286"/>
      <c r="I249" s="286"/>
      <c r="J249" s="286"/>
      <c r="K249" s="270"/>
      <c r="L249" s="272"/>
      <c r="M249" s="269"/>
    </row>
    <row r="250" spans="1:13" ht="16.5" thickBot="1" thickTop="1">
      <c r="A250" s="287"/>
      <c r="B250" s="270"/>
      <c r="C250" s="271"/>
      <c r="D250" s="259"/>
      <c r="E250" s="260"/>
      <c r="F250" s="286"/>
      <c r="G250" s="286"/>
      <c r="H250" s="286"/>
      <c r="I250" s="286"/>
      <c r="J250" s="286"/>
      <c r="K250" s="270"/>
      <c r="L250" s="272"/>
      <c r="M250" s="269"/>
    </row>
    <row r="251" spans="1:13" ht="16.5" thickBot="1" thickTop="1">
      <c r="A251" s="287"/>
      <c r="B251" s="270"/>
      <c r="C251" s="271"/>
      <c r="D251" s="259"/>
      <c r="E251" s="260"/>
      <c r="F251" s="286"/>
      <c r="G251" s="286"/>
      <c r="H251" s="286"/>
      <c r="I251" s="286"/>
      <c r="J251" s="286"/>
      <c r="K251" s="270"/>
      <c r="L251" s="272"/>
      <c r="M251" s="269"/>
    </row>
    <row r="252" spans="1:13" ht="16.5" thickBot="1" thickTop="1">
      <c r="A252" s="287"/>
      <c r="B252" s="270"/>
      <c r="C252" s="271"/>
      <c r="D252" s="259"/>
      <c r="E252" s="260"/>
      <c r="F252" s="286"/>
      <c r="G252" s="286"/>
      <c r="H252" s="286"/>
      <c r="I252" s="286"/>
      <c r="J252" s="286"/>
      <c r="K252" s="270"/>
      <c r="L252" s="272"/>
      <c r="M252" s="269"/>
    </row>
    <row r="253" spans="1:13" ht="16.5" thickBot="1" thickTop="1">
      <c r="A253" s="287"/>
      <c r="B253" s="270"/>
      <c r="C253" s="271"/>
      <c r="D253" s="259"/>
      <c r="E253" s="260"/>
      <c r="F253" s="286"/>
      <c r="G253" s="286"/>
      <c r="H253" s="286"/>
      <c r="I253" s="286"/>
      <c r="J253" s="286"/>
      <c r="K253" s="270"/>
      <c r="L253" s="272"/>
      <c r="M253" s="269"/>
    </row>
    <row r="254" spans="1:13" ht="16.5" thickBot="1" thickTop="1">
      <c r="A254" s="287"/>
      <c r="B254" s="270"/>
      <c r="C254" s="271"/>
      <c r="D254" s="259"/>
      <c r="E254" s="260"/>
      <c r="F254" s="286"/>
      <c r="G254" s="286"/>
      <c r="H254" s="286"/>
      <c r="I254" s="286"/>
      <c r="J254" s="286"/>
      <c r="K254" s="270"/>
      <c r="L254" s="272"/>
      <c r="M254" s="269"/>
    </row>
    <row r="255" spans="1:13" ht="16.5" thickBot="1" thickTop="1">
      <c r="A255" s="287"/>
      <c r="B255" s="270"/>
      <c r="C255" s="271"/>
      <c r="D255" s="259"/>
      <c r="E255" s="260"/>
      <c r="F255" s="286"/>
      <c r="G255" s="286"/>
      <c r="H255" s="286"/>
      <c r="I255" s="286"/>
      <c r="J255" s="286"/>
      <c r="K255" s="270"/>
      <c r="L255" s="272"/>
      <c r="M255" s="269"/>
    </row>
    <row r="256" spans="1:13" ht="16.5" thickBot="1" thickTop="1">
      <c r="A256" s="287"/>
      <c r="B256" s="270"/>
      <c r="C256" s="271"/>
      <c r="D256" s="259"/>
      <c r="E256" s="260"/>
      <c r="F256" s="286"/>
      <c r="G256" s="286"/>
      <c r="H256" s="286"/>
      <c r="I256" s="286"/>
      <c r="J256" s="286"/>
      <c r="K256" s="270"/>
      <c r="L256" s="272"/>
      <c r="M256" s="269"/>
    </row>
    <row r="257" spans="1:13" ht="16.5" thickBot="1" thickTop="1">
      <c r="A257" s="287"/>
      <c r="B257" s="270"/>
      <c r="C257" s="271"/>
      <c r="D257" s="259"/>
      <c r="E257" s="260"/>
      <c r="F257" s="286"/>
      <c r="G257" s="286"/>
      <c r="H257" s="286"/>
      <c r="I257" s="286"/>
      <c r="J257" s="286"/>
      <c r="K257" s="270"/>
      <c r="L257" s="272"/>
      <c r="M257" s="269"/>
    </row>
    <row r="258" spans="1:13" ht="16.5" thickBot="1" thickTop="1">
      <c r="A258" s="287"/>
      <c r="B258" s="270"/>
      <c r="C258" s="271"/>
      <c r="D258" s="259"/>
      <c r="E258" s="260"/>
      <c r="F258" s="286"/>
      <c r="G258" s="286"/>
      <c r="H258" s="286"/>
      <c r="I258" s="286"/>
      <c r="J258" s="286"/>
      <c r="K258" s="270"/>
      <c r="L258" s="272"/>
      <c r="M258" s="269"/>
    </row>
    <row r="259" spans="1:13" ht="16.5" thickBot="1" thickTop="1">
      <c r="A259" s="287"/>
      <c r="B259" s="270"/>
      <c r="C259" s="271"/>
      <c r="D259" s="259"/>
      <c r="E259" s="260"/>
      <c r="F259" s="286"/>
      <c r="G259" s="286"/>
      <c r="H259" s="286"/>
      <c r="I259" s="286"/>
      <c r="J259" s="286"/>
      <c r="K259" s="270"/>
      <c r="L259" s="272"/>
      <c r="M259" s="269"/>
    </row>
    <row r="260" spans="1:13" ht="16.5" thickBot="1" thickTop="1">
      <c r="A260" s="287"/>
      <c r="B260" s="270"/>
      <c r="C260" s="271"/>
      <c r="D260" s="259"/>
      <c r="E260" s="286"/>
      <c r="F260" s="286"/>
      <c r="G260" s="286"/>
      <c r="H260" s="286"/>
      <c r="I260" s="286"/>
      <c r="J260" s="286"/>
      <c r="K260" s="270"/>
      <c r="L260" s="272"/>
      <c r="M260" s="269"/>
    </row>
    <row r="261" spans="1:13" ht="16.5" thickBot="1" thickTop="1">
      <c r="A261" s="287"/>
      <c r="B261" s="270"/>
      <c r="C261" s="271"/>
      <c r="D261" s="259"/>
      <c r="E261" s="286"/>
      <c r="F261" s="286"/>
      <c r="G261" s="286"/>
      <c r="H261" s="286"/>
      <c r="I261" s="286"/>
      <c r="J261" s="286"/>
      <c r="K261" s="270"/>
      <c r="L261" s="272"/>
      <c r="M261" s="269"/>
    </row>
    <row r="262" spans="1:13" ht="16.5" thickBot="1" thickTop="1">
      <c r="A262" s="287"/>
      <c r="B262" s="270"/>
      <c r="C262" s="271"/>
      <c r="D262" s="259"/>
      <c r="E262" s="286"/>
      <c r="F262" s="286"/>
      <c r="G262" s="286"/>
      <c r="H262" s="286"/>
      <c r="I262" s="286"/>
      <c r="J262" s="286"/>
      <c r="K262" s="270"/>
      <c r="L262" s="272"/>
      <c r="M262" s="269"/>
    </row>
    <row r="263" spans="1:13" ht="16.5" thickBot="1" thickTop="1">
      <c r="A263" s="287"/>
      <c r="B263" s="270"/>
      <c r="C263" s="271"/>
      <c r="D263" s="259"/>
      <c r="E263" s="286"/>
      <c r="F263" s="286"/>
      <c r="G263" s="286"/>
      <c r="H263" s="286"/>
      <c r="I263" s="286"/>
      <c r="J263" s="286"/>
      <c r="K263" s="270"/>
      <c r="L263" s="272"/>
      <c r="M263" s="269"/>
    </row>
    <row r="264" spans="1:13" ht="16.5" thickBot="1" thickTop="1">
      <c r="A264" s="287"/>
      <c r="B264" s="270"/>
      <c r="C264" s="271"/>
      <c r="D264" s="259"/>
      <c r="E264" s="286"/>
      <c r="F264" s="286"/>
      <c r="G264" s="286"/>
      <c r="H264" s="286"/>
      <c r="I264" s="286"/>
      <c r="J264" s="286"/>
      <c r="K264" s="270"/>
      <c r="L264" s="272"/>
      <c r="M264" s="269"/>
    </row>
    <row r="265" spans="1:13" ht="16.5" thickBot="1" thickTop="1">
      <c r="A265" s="287"/>
      <c r="B265" s="270"/>
      <c r="C265" s="271"/>
      <c r="D265" s="259"/>
      <c r="E265" s="286"/>
      <c r="F265" s="286"/>
      <c r="G265" s="286"/>
      <c r="H265" s="286"/>
      <c r="I265" s="286"/>
      <c r="J265" s="286"/>
      <c r="K265" s="270"/>
      <c r="L265" s="272"/>
      <c r="M265" s="269"/>
    </row>
    <row r="266" spans="1:13" ht="16.5" thickBot="1" thickTop="1">
      <c r="A266" s="287"/>
      <c r="B266" s="270"/>
      <c r="C266" s="271"/>
      <c r="D266" s="259"/>
      <c r="E266" s="286"/>
      <c r="F266" s="286"/>
      <c r="G266" s="286"/>
      <c r="H266" s="286"/>
      <c r="I266" s="286"/>
      <c r="J266" s="286"/>
      <c r="K266" s="270"/>
      <c r="L266" s="272"/>
      <c r="M266" s="269"/>
    </row>
    <row r="267" spans="1:13" ht="16.5" thickBot="1" thickTop="1">
      <c r="A267" s="287"/>
      <c r="B267" s="270"/>
      <c r="C267" s="271"/>
      <c r="D267" s="259"/>
      <c r="E267" s="286"/>
      <c r="F267" s="286"/>
      <c r="G267" s="286"/>
      <c r="H267" s="286"/>
      <c r="I267" s="286"/>
      <c r="J267" s="286"/>
      <c r="K267" s="270"/>
      <c r="L267" s="272"/>
      <c r="M267" s="269"/>
    </row>
    <row r="268" spans="1:13" ht="16.5" thickBot="1" thickTop="1">
      <c r="A268" s="287"/>
      <c r="B268" s="270"/>
      <c r="C268" s="271"/>
      <c r="D268" s="259"/>
      <c r="E268" s="286"/>
      <c r="F268" s="286"/>
      <c r="G268" s="286"/>
      <c r="H268" s="286"/>
      <c r="I268" s="286"/>
      <c r="J268" s="286"/>
      <c r="K268" s="270"/>
      <c r="L268" s="272"/>
      <c r="M268" s="269"/>
    </row>
    <row r="269" spans="1:13" ht="16.5" thickBot="1" thickTop="1">
      <c r="A269" s="287"/>
      <c r="B269" s="270"/>
      <c r="C269" s="271"/>
      <c r="D269" s="259"/>
      <c r="E269" s="286"/>
      <c r="F269" s="286"/>
      <c r="G269" s="286"/>
      <c r="H269" s="286"/>
      <c r="I269" s="286"/>
      <c r="J269" s="286"/>
      <c r="K269" s="270"/>
      <c r="L269" s="272"/>
      <c r="M269" s="269"/>
    </row>
    <row r="270" spans="1:13" ht="16.5" thickBot="1" thickTop="1">
      <c r="A270" s="287"/>
      <c r="B270" s="270"/>
      <c r="C270" s="271"/>
      <c r="D270" s="259"/>
      <c r="E270" s="286"/>
      <c r="F270" s="286"/>
      <c r="G270" s="286"/>
      <c r="H270" s="286"/>
      <c r="I270" s="286"/>
      <c r="J270" s="286"/>
      <c r="K270" s="270"/>
      <c r="L270" s="272"/>
      <c r="M270" s="269"/>
    </row>
    <row r="271" spans="1:13" ht="16.5" thickBot="1" thickTop="1">
      <c r="A271" s="287"/>
      <c r="B271" s="270"/>
      <c r="C271" s="271"/>
      <c r="D271" s="259"/>
      <c r="E271" s="286"/>
      <c r="F271" s="286"/>
      <c r="G271" s="286"/>
      <c r="H271" s="286"/>
      <c r="I271" s="286"/>
      <c r="J271" s="286"/>
      <c r="K271" s="270"/>
      <c r="L271" s="272"/>
      <c r="M271" s="269"/>
    </row>
    <row r="272" spans="1:13" ht="16.5" thickBot="1" thickTop="1">
      <c r="A272" s="287"/>
      <c r="B272" s="270"/>
      <c r="C272" s="271"/>
      <c r="D272" s="259"/>
      <c r="E272" s="286"/>
      <c r="F272" s="286"/>
      <c r="G272" s="286"/>
      <c r="H272" s="286"/>
      <c r="I272" s="286"/>
      <c r="J272" s="286"/>
      <c r="K272" s="270"/>
      <c r="L272" s="272"/>
      <c r="M272" s="269"/>
    </row>
    <row r="273" spans="1:13" ht="16.5" thickBot="1" thickTop="1">
      <c r="A273" s="287"/>
      <c r="B273" s="270"/>
      <c r="C273" s="271"/>
      <c r="D273" s="259"/>
      <c r="E273" s="286"/>
      <c r="F273" s="286"/>
      <c r="G273" s="286"/>
      <c r="H273" s="286"/>
      <c r="I273" s="286"/>
      <c r="J273" s="286"/>
      <c r="K273" s="270"/>
      <c r="L273" s="272"/>
      <c r="M273" s="269"/>
    </row>
    <row r="274" spans="1:13" ht="16.5" thickBot="1" thickTop="1">
      <c r="A274" s="287"/>
      <c r="B274" s="270"/>
      <c r="C274" s="271"/>
      <c r="D274" s="259"/>
      <c r="E274" s="286"/>
      <c r="F274" s="286"/>
      <c r="G274" s="286"/>
      <c r="H274" s="286"/>
      <c r="I274" s="286"/>
      <c r="J274" s="286"/>
      <c r="K274" s="270"/>
      <c r="L274" s="272"/>
      <c r="M274" s="269"/>
    </row>
    <row r="275" spans="1:13" ht="16.5" thickBot="1" thickTop="1">
      <c r="A275" s="287"/>
      <c r="B275" s="270"/>
      <c r="C275" s="271"/>
      <c r="D275" s="259"/>
      <c r="E275" s="286"/>
      <c r="F275" s="286"/>
      <c r="G275" s="286"/>
      <c r="H275" s="286"/>
      <c r="I275" s="286"/>
      <c r="J275" s="286"/>
      <c r="K275" s="270"/>
      <c r="L275" s="272"/>
      <c r="M275" s="269"/>
    </row>
    <row r="276" spans="1:13" ht="16.5" thickBot="1" thickTop="1">
      <c r="A276" s="287"/>
      <c r="B276" s="270"/>
      <c r="C276" s="271"/>
      <c r="D276" s="259"/>
      <c r="E276" s="286"/>
      <c r="F276" s="286"/>
      <c r="G276" s="286"/>
      <c r="H276" s="286"/>
      <c r="I276" s="286"/>
      <c r="J276" s="286"/>
      <c r="K276" s="270"/>
      <c r="L276" s="272"/>
      <c r="M276" s="269"/>
    </row>
    <row r="277" spans="1:13" ht="16.5" thickBot="1" thickTop="1">
      <c r="A277" s="287"/>
      <c r="B277" s="270"/>
      <c r="C277" s="271"/>
      <c r="D277" s="259"/>
      <c r="E277" s="286"/>
      <c r="F277" s="286"/>
      <c r="G277" s="286"/>
      <c r="H277" s="286"/>
      <c r="I277" s="286"/>
      <c r="J277" s="286"/>
      <c r="K277" s="270"/>
      <c r="L277" s="272"/>
      <c r="M277" s="269"/>
    </row>
    <row r="278" spans="1:13" ht="16.5" thickBot="1" thickTop="1">
      <c r="A278" s="287"/>
      <c r="B278" s="270"/>
      <c r="C278" s="271"/>
      <c r="D278" s="259"/>
      <c r="E278" s="286"/>
      <c r="F278" s="286"/>
      <c r="G278" s="286"/>
      <c r="H278" s="286"/>
      <c r="I278" s="286"/>
      <c r="J278" s="286"/>
      <c r="K278" s="270"/>
      <c r="L278" s="272"/>
      <c r="M278" s="269"/>
    </row>
    <row r="279" spans="1:13" ht="16.5" thickBot="1" thickTop="1">
      <c r="A279" s="287"/>
      <c r="B279" s="270"/>
      <c r="C279" s="271"/>
      <c r="D279" s="259"/>
      <c r="E279" s="286"/>
      <c r="F279" s="286"/>
      <c r="G279" s="286"/>
      <c r="H279" s="286"/>
      <c r="I279" s="286"/>
      <c r="J279" s="286"/>
      <c r="K279" s="270"/>
      <c r="L279" s="272"/>
      <c r="M279" s="269"/>
    </row>
    <row r="280" spans="1:13" ht="16.5" thickBot="1" thickTop="1">
      <c r="A280" s="287"/>
      <c r="B280" s="270"/>
      <c r="C280" s="271"/>
      <c r="D280" s="259"/>
      <c r="E280" s="286"/>
      <c r="F280" s="286"/>
      <c r="G280" s="286"/>
      <c r="H280" s="286"/>
      <c r="I280" s="286"/>
      <c r="J280" s="286"/>
      <c r="K280" s="270"/>
      <c r="L280" s="272"/>
      <c r="M280" s="269"/>
    </row>
    <row r="281" spans="1:13" ht="16.5" thickBot="1" thickTop="1">
      <c r="A281" s="287"/>
      <c r="B281" s="270"/>
      <c r="C281" s="271"/>
      <c r="D281" s="259"/>
      <c r="E281" s="286"/>
      <c r="F281" s="286"/>
      <c r="G281" s="286"/>
      <c r="H281" s="286"/>
      <c r="I281" s="286"/>
      <c r="J281" s="286"/>
      <c r="K281" s="270"/>
      <c r="L281" s="272"/>
      <c r="M281" s="269"/>
    </row>
    <row r="282" spans="1:13" ht="16.5" thickBot="1" thickTop="1">
      <c r="A282" s="287"/>
      <c r="B282" s="270"/>
      <c r="C282" s="271"/>
      <c r="D282" s="259"/>
      <c r="E282" s="286"/>
      <c r="F282" s="286"/>
      <c r="G282" s="286"/>
      <c r="H282" s="286"/>
      <c r="I282" s="286"/>
      <c r="J282" s="286"/>
      <c r="K282" s="270"/>
      <c r="L282" s="272"/>
      <c r="M282" s="269"/>
    </row>
    <row r="283" spans="1:13" ht="16.5" thickBot="1" thickTop="1">
      <c r="A283" s="287"/>
      <c r="B283" s="270"/>
      <c r="C283" s="271"/>
      <c r="D283" s="259"/>
      <c r="E283" s="286"/>
      <c r="F283" s="286"/>
      <c r="G283" s="286"/>
      <c r="H283" s="286"/>
      <c r="I283" s="286"/>
      <c r="J283" s="286"/>
      <c r="K283" s="270"/>
      <c r="L283" s="272"/>
      <c r="M283" s="269"/>
    </row>
    <row r="284" spans="1:13" ht="16.5" thickBot="1" thickTop="1">
      <c r="A284" s="287"/>
      <c r="B284" s="270"/>
      <c r="C284" s="271"/>
      <c r="D284" s="259"/>
      <c r="E284" s="286"/>
      <c r="F284" s="286"/>
      <c r="G284" s="286"/>
      <c r="H284" s="286"/>
      <c r="I284" s="286"/>
      <c r="J284" s="286"/>
      <c r="K284" s="270"/>
      <c r="L284" s="272"/>
      <c r="M284" s="269"/>
    </row>
    <row r="285" spans="1:13" ht="16.5" thickBot="1" thickTop="1">
      <c r="A285" s="287"/>
      <c r="B285" s="270"/>
      <c r="C285" s="271"/>
      <c r="D285" s="259"/>
      <c r="E285" s="286"/>
      <c r="F285" s="286"/>
      <c r="G285" s="286"/>
      <c r="H285" s="286"/>
      <c r="I285" s="286"/>
      <c r="J285" s="286"/>
      <c r="K285" s="270"/>
      <c r="L285" s="272"/>
      <c r="M285" s="269"/>
    </row>
    <row r="286" spans="1:13" ht="16.5" thickBot="1" thickTop="1">
      <c r="A286" s="287"/>
      <c r="B286" s="288"/>
      <c r="C286" s="289"/>
      <c r="D286" s="284"/>
      <c r="E286" s="290"/>
      <c r="F286" s="290"/>
      <c r="G286" s="290"/>
      <c r="H286" s="290"/>
      <c r="I286" s="290"/>
      <c r="J286" s="290"/>
      <c r="K286" s="288"/>
      <c r="L286" s="272"/>
      <c r="M286" s="291"/>
    </row>
    <row r="287" spans="1:13" ht="16.5" thickBot="1" thickTop="1">
      <c r="A287" s="287"/>
      <c r="B287" s="288"/>
      <c r="C287" s="289"/>
      <c r="D287" s="284"/>
      <c r="E287" s="290"/>
      <c r="F287" s="290"/>
      <c r="G287" s="290"/>
      <c r="H287" s="290"/>
      <c r="I287" s="290"/>
      <c r="J287" s="290"/>
      <c r="K287" s="288"/>
      <c r="L287" s="272"/>
      <c r="M287" s="291"/>
    </row>
    <row r="288" spans="1:13" ht="16.5" thickBot="1" thickTop="1">
      <c r="A288" s="287"/>
      <c r="B288" s="288"/>
      <c r="C288" s="289"/>
      <c r="D288" s="284"/>
      <c r="E288" s="290"/>
      <c r="F288" s="290"/>
      <c r="G288" s="290"/>
      <c r="H288" s="290"/>
      <c r="I288" s="290"/>
      <c r="J288" s="290"/>
      <c r="K288" s="288"/>
      <c r="L288" s="272"/>
      <c r="M288" s="291"/>
    </row>
    <row r="289" spans="1:13" ht="16.5" thickBot="1" thickTop="1">
      <c r="A289" s="287"/>
      <c r="B289" s="288"/>
      <c r="C289" s="289"/>
      <c r="D289" s="284"/>
      <c r="E289" s="290"/>
      <c r="F289" s="290"/>
      <c r="G289" s="290"/>
      <c r="H289" s="290"/>
      <c r="I289" s="290"/>
      <c r="J289" s="290"/>
      <c r="K289" s="288"/>
      <c r="L289" s="272"/>
      <c r="M289" s="291"/>
    </row>
    <row r="290" spans="1:13" ht="16.5" thickBot="1" thickTop="1">
      <c r="A290" s="287"/>
      <c r="B290" s="288"/>
      <c r="C290" s="289"/>
      <c r="D290" s="284"/>
      <c r="E290" s="290"/>
      <c r="F290" s="290"/>
      <c r="G290" s="290"/>
      <c r="H290" s="290"/>
      <c r="I290" s="290"/>
      <c r="J290" s="290"/>
      <c r="K290" s="288"/>
      <c r="L290" s="272"/>
      <c r="M290" s="291"/>
    </row>
    <row r="291" spans="1:13" ht="16.5" thickBot="1" thickTop="1">
      <c r="A291" s="287"/>
      <c r="B291" s="288"/>
      <c r="C291" s="289"/>
      <c r="D291" s="284"/>
      <c r="E291" s="290"/>
      <c r="F291" s="290"/>
      <c r="G291" s="290"/>
      <c r="H291" s="290"/>
      <c r="I291" s="290"/>
      <c r="J291" s="290"/>
      <c r="K291" s="288"/>
      <c r="L291" s="272"/>
      <c r="M291" s="291"/>
    </row>
    <row r="292" spans="1:13" ht="16.5" thickBot="1" thickTop="1">
      <c r="A292" s="287"/>
      <c r="B292" s="288"/>
      <c r="C292" s="289"/>
      <c r="D292" s="284"/>
      <c r="E292" s="290"/>
      <c r="F292" s="290"/>
      <c r="G292" s="290"/>
      <c r="H292" s="290"/>
      <c r="I292" s="290"/>
      <c r="J292" s="290"/>
      <c r="K292" s="288"/>
      <c r="L292" s="272"/>
      <c r="M292" s="291"/>
    </row>
    <row r="293" spans="1:13" ht="16.5" thickBot="1" thickTop="1">
      <c r="A293" s="287"/>
      <c r="B293" s="288"/>
      <c r="C293" s="289"/>
      <c r="D293" s="284"/>
      <c r="E293" s="290"/>
      <c r="F293" s="290"/>
      <c r="G293" s="290"/>
      <c r="H293" s="290"/>
      <c r="I293" s="290"/>
      <c r="J293" s="290"/>
      <c r="K293" s="288"/>
      <c r="L293" s="272"/>
      <c r="M293" s="291"/>
    </row>
    <row r="294" spans="1:13" ht="16.5" thickBot="1" thickTop="1">
      <c r="A294" s="287"/>
      <c r="B294" s="288"/>
      <c r="C294" s="289"/>
      <c r="D294" s="284"/>
      <c r="E294" s="290"/>
      <c r="F294" s="290"/>
      <c r="G294" s="290"/>
      <c r="H294" s="290"/>
      <c r="I294" s="290"/>
      <c r="J294" s="290"/>
      <c r="K294" s="288"/>
      <c r="L294" s="272"/>
      <c r="M294" s="291"/>
    </row>
    <row r="295" spans="1:13" ht="16.5" thickBot="1" thickTop="1">
      <c r="A295" s="287"/>
      <c r="B295" s="288"/>
      <c r="C295" s="289"/>
      <c r="D295" s="284"/>
      <c r="E295" s="290"/>
      <c r="F295" s="290"/>
      <c r="G295" s="290"/>
      <c r="H295" s="290"/>
      <c r="I295" s="290"/>
      <c r="J295" s="290"/>
      <c r="K295" s="288"/>
      <c r="L295" s="272"/>
      <c r="M295" s="291"/>
    </row>
    <row r="296" spans="1:13" ht="16.5" thickBot="1" thickTop="1">
      <c r="A296" s="287"/>
      <c r="B296" s="288"/>
      <c r="C296" s="289"/>
      <c r="D296" s="284"/>
      <c r="E296" s="290"/>
      <c r="F296" s="290"/>
      <c r="G296" s="290"/>
      <c r="H296" s="290"/>
      <c r="I296" s="290"/>
      <c r="J296" s="290"/>
      <c r="K296" s="288"/>
      <c r="L296" s="272"/>
      <c r="M296" s="291"/>
    </row>
    <row r="297" spans="1:13" ht="16.5" thickBot="1" thickTop="1">
      <c r="A297" s="287"/>
      <c r="B297" s="288"/>
      <c r="C297" s="289"/>
      <c r="D297" s="284"/>
      <c r="E297" s="290"/>
      <c r="F297" s="290"/>
      <c r="G297" s="290"/>
      <c r="H297" s="290"/>
      <c r="I297" s="290"/>
      <c r="J297" s="290"/>
      <c r="K297" s="288"/>
      <c r="L297" s="272"/>
      <c r="M297" s="291"/>
    </row>
    <row r="298" spans="1:13" ht="16.5" thickBot="1" thickTop="1">
      <c r="A298" s="287"/>
      <c r="B298" s="288"/>
      <c r="C298" s="289"/>
      <c r="D298" s="284"/>
      <c r="E298" s="290"/>
      <c r="F298" s="290"/>
      <c r="G298" s="290"/>
      <c r="H298" s="290"/>
      <c r="I298" s="290"/>
      <c r="J298" s="290"/>
      <c r="K298" s="288"/>
      <c r="L298" s="272"/>
      <c r="M298" s="291"/>
    </row>
    <row r="299" spans="1:13" ht="16.5" thickBot="1" thickTop="1">
      <c r="A299" s="287"/>
      <c r="B299" s="288"/>
      <c r="C299" s="289"/>
      <c r="D299" s="284"/>
      <c r="E299" s="290"/>
      <c r="F299" s="290"/>
      <c r="G299" s="290"/>
      <c r="H299" s="290"/>
      <c r="I299" s="290"/>
      <c r="J299" s="290"/>
      <c r="K299" s="288"/>
      <c r="L299" s="272"/>
      <c r="M299" s="291"/>
    </row>
    <row r="300" spans="1:13" ht="16.5" thickBot="1" thickTop="1">
      <c r="A300" s="287"/>
      <c r="B300" s="288"/>
      <c r="C300" s="289"/>
      <c r="D300" s="284"/>
      <c r="E300" s="290"/>
      <c r="F300" s="290"/>
      <c r="G300" s="290"/>
      <c r="H300" s="290"/>
      <c r="I300" s="290"/>
      <c r="J300" s="290"/>
      <c r="K300" s="288"/>
      <c r="L300" s="272"/>
      <c r="M300" s="291"/>
    </row>
    <row r="301" spans="1:13" ht="16.5" thickBot="1" thickTop="1">
      <c r="A301" s="287"/>
      <c r="B301" s="288"/>
      <c r="C301" s="289"/>
      <c r="D301" s="284"/>
      <c r="E301" s="290"/>
      <c r="F301" s="290"/>
      <c r="G301" s="290"/>
      <c r="H301" s="290"/>
      <c r="I301" s="290"/>
      <c r="J301" s="290"/>
      <c r="K301" s="288"/>
      <c r="L301" s="272"/>
      <c r="M301" s="291"/>
    </row>
    <row r="302" spans="1:13" ht="16.5" thickBot="1" thickTop="1">
      <c r="A302" s="287"/>
      <c r="B302" s="288"/>
      <c r="C302" s="289"/>
      <c r="D302" s="284"/>
      <c r="E302" s="290"/>
      <c r="F302" s="290"/>
      <c r="G302" s="290"/>
      <c r="H302" s="290"/>
      <c r="I302" s="290"/>
      <c r="J302" s="290"/>
      <c r="K302" s="288"/>
      <c r="L302" s="272"/>
      <c r="M302" s="291"/>
    </row>
    <row r="303" spans="1:13" ht="16.5" thickBot="1" thickTop="1">
      <c r="A303" s="287"/>
      <c r="B303" s="288"/>
      <c r="C303" s="289"/>
      <c r="D303" s="284"/>
      <c r="E303" s="290"/>
      <c r="F303" s="290"/>
      <c r="G303" s="290"/>
      <c r="H303" s="290"/>
      <c r="I303" s="290"/>
      <c r="J303" s="290"/>
      <c r="K303" s="288"/>
      <c r="L303" s="272"/>
      <c r="M303" s="291"/>
    </row>
    <row r="304" spans="1:13" ht="16.5" thickBot="1" thickTop="1">
      <c r="A304" s="287"/>
      <c r="B304" s="288"/>
      <c r="C304" s="289"/>
      <c r="D304" s="284"/>
      <c r="E304" s="290"/>
      <c r="F304" s="290"/>
      <c r="G304" s="290"/>
      <c r="H304" s="290"/>
      <c r="I304" s="290"/>
      <c r="J304" s="290"/>
      <c r="K304" s="288"/>
      <c r="L304" s="272"/>
      <c r="M304" s="291"/>
    </row>
    <row r="305" spans="1:13" ht="16.5" thickBot="1" thickTop="1">
      <c r="A305" s="287"/>
      <c r="B305" s="288"/>
      <c r="C305" s="289"/>
      <c r="D305" s="284"/>
      <c r="E305" s="290"/>
      <c r="F305" s="290"/>
      <c r="G305" s="290"/>
      <c r="H305" s="290"/>
      <c r="I305" s="290"/>
      <c r="J305" s="290"/>
      <c r="K305" s="288"/>
      <c r="L305" s="272"/>
      <c r="M305" s="291"/>
    </row>
    <row r="306" spans="1:13" ht="16.5" thickBot="1" thickTop="1">
      <c r="A306" s="287"/>
      <c r="B306" s="288"/>
      <c r="C306" s="289"/>
      <c r="D306" s="284"/>
      <c r="E306" s="290"/>
      <c r="F306" s="290"/>
      <c r="G306" s="290"/>
      <c r="H306" s="290"/>
      <c r="I306" s="290"/>
      <c r="J306" s="290"/>
      <c r="K306" s="288"/>
      <c r="L306" s="272"/>
      <c r="M306" s="291"/>
    </row>
    <row r="307" spans="1:13" ht="16.5" thickBot="1" thickTop="1">
      <c r="A307" s="287"/>
      <c r="B307" s="288"/>
      <c r="C307" s="289"/>
      <c r="D307" s="284"/>
      <c r="E307" s="290"/>
      <c r="F307" s="290"/>
      <c r="G307" s="290"/>
      <c r="H307" s="290"/>
      <c r="I307" s="290"/>
      <c r="J307" s="290"/>
      <c r="K307" s="288"/>
      <c r="L307" s="272"/>
      <c r="M307" s="291"/>
    </row>
    <row r="308" spans="1:13" ht="16.5" thickBot="1" thickTop="1">
      <c r="A308" s="287"/>
      <c r="B308" s="288"/>
      <c r="C308" s="289"/>
      <c r="D308" s="284"/>
      <c r="E308" s="290"/>
      <c r="F308" s="290"/>
      <c r="G308" s="290"/>
      <c r="H308" s="290"/>
      <c r="I308" s="290"/>
      <c r="J308" s="290"/>
      <c r="K308" s="288"/>
      <c r="L308" s="272"/>
      <c r="M308" s="291"/>
    </row>
    <row r="309" spans="1:13" ht="16.5" thickBot="1" thickTop="1">
      <c r="A309" s="287"/>
      <c r="B309" s="288"/>
      <c r="C309" s="289"/>
      <c r="D309" s="284"/>
      <c r="E309" s="290"/>
      <c r="F309" s="290"/>
      <c r="G309" s="290"/>
      <c r="H309" s="290"/>
      <c r="I309" s="290"/>
      <c r="J309" s="290"/>
      <c r="K309" s="288"/>
      <c r="L309" s="272"/>
      <c r="M309" s="291"/>
    </row>
    <row r="310" spans="1:13" ht="16.5" thickBot="1" thickTop="1">
      <c r="A310" s="287"/>
      <c r="B310" s="288"/>
      <c r="C310" s="289"/>
      <c r="D310" s="284"/>
      <c r="E310" s="290"/>
      <c r="F310" s="290"/>
      <c r="G310" s="290"/>
      <c r="H310" s="290"/>
      <c r="I310" s="290"/>
      <c r="J310" s="290"/>
      <c r="K310" s="288"/>
      <c r="L310" s="272"/>
      <c r="M310" s="291"/>
    </row>
    <row r="311" spans="1:13" ht="16.5" thickBot="1" thickTop="1">
      <c r="A311" s="287"/>
      <c r="B311" s="288"/>
      <c r="C311" s="289"/>
      <c r="D311" s="284"/>
      <c r="E311" s="290"/>
      <c r="F311" s="290"/>
      <c r="G311" s="290"/>
      <c r="H311" s="290"/>
      <c r="I311" s="290"/>
      <c r="J311" s="290"/>
      <c r="K311" s="288"/>
      <c r="L311" s="272"/>
      <c r="M311" s="291"/>
    </row>
    <row r="312" spans="1:13" ht="16.5" thickBot="1" thickTop="1">
      <c r="A312" s="287"/>
      <c r="B312" s="288"/>
      <c r="C312" s="289"/>
      <c r="D312" s="284"/>
      <c r="E312" s="290"/>
      <c r="F312" s="290"/>
      <c r="G312" s="290"/>
      <c r="H312" s="290"/>
      <c r="I312" s="290"/>
      <c r="J312" s="290"/>
      <c r="K312" s="288"/>
      <c r="L312" s="272"/>
      <c r="M312" s="291"/>
    </row>
    <row r="313" spans="1:13" ht="16.5" thickBot="1" thickTop="1">
      <c r="A313" s="287"/>
      <c r="B313" s="288"/>
      <c r="C313" s="289"/>
      <c r="D313" s="284"/>
      <c r="E313" s="290"/>
      <c r="F313" s="290"/>
      <c r="G313" s="290"/>
      <c r="H313" s="290"/>
      <c r="I313" s="290"/>
      <c r="J313" s="290"/>
      <c r="K313" s="288"/>
      <c r="L313" s="272"/>
      <c r="M313" s="291"/>
    </row>
    <row r="314" spans="1:13" ht="16.5" thickBot="1" thickTop="1">
      <c r="A314" s="287"/>
      <c r="B314" s="288"/>
      <c r="C314" s="289"/>
      <c r="D314" s="284"/>
      <c r="E314" s="290"/>
      <c r="F314" s="290"/>
      <c r="G314" s="290"/>
      <c r="H314" s="290"/>
      <c r="I314" s="290"/>
      <c r="J314" s="290"/>
      <c r="K314" s="288"/>
      <c r="L314" s="272"/>
      <c r="M314" s="291"/>
    </row>
    <row r="315" spans="1:13" ht="16.5" thickBot="1" thickTop="1">
      <c r="A315" s="287"/>
      <c r="B315" s="288"/>
      <c r="C315" s="289"/>
      <c r="D315" s="284"/>
      <c r="E315" s="290"/>
      <c r="F315" s="290"/>
      <c r="G315" s="290"/>
      <c r="H315" s="290"/>
      <c r="I315" s="290"/>
      <c r="J315" s="290"/>
      <c r="K315" s="288"/>
      <c r="L315" s="272"/>
      <c r="M315" s="291"/>
    </row>
    <row r="316" spans="1:13" ht="16.5" thickBot="1" thickTop="1">
      <c r="A316" s="287"/>
      <c r="B316" s="288"/>
      <c r="C316" s="289"/>
      <c r="D316" s="284"/>
      <c r="E316" s="290"/>
      <c r="F316" s="290"/>
      <c r="G316" s="290"/>
      <c r="H316" s="290"/>
      <c r="I316" s="290"/>
      <c r="J316" s="290"/>
      <c r="K316" s="288"/>
      <c r="L316" s="272"/>
      <c r="M316" s="291"/>
    </row>
    <row r="317" spans="1:13" ht="16.5" thickBot="1" thickTop="1">
      <c r="A317" s="287"/>
      <c r="B317" s="288"/>
      <c r="C317" s="289"/>
      <c r="D317" s="284"/>
      <c r="E317" s="290"/>
      <c r="F317" s="290"/>
      <c r="G317" s="290"/>
      <c r="H317" s="290"/>
      <c r="I317" s="290"/>
      <c r="J317" s="290"/>
      <c r="K317" s="288"/>
      <c r="L317" s="272"/>
      <c r="M317" s="291"/>
    </row>
    <row r="318" spans="1:13" ht="16.5" thickBot="1" thickTop="1">
      <c r="A318" s="287"/>
      <c r="B318" s="288"/>
      <c r="C318" s="289"/>
      <c r="D318" s="284"/>
      <c r="E318" s="290"/>
      <c r="F318" s="290"/>
      <c r="G318" s="290"/>
      <c r="H318" s="290"/>
      <c r="I318" s="290"/>
      <c r="J318" s="290"/>
      <c r="K318" s="288"/>
      <c r="L318" s="272"/>
      <c r="M318" s="291"/>
    </row>
    <row r="319" spans="1:13" ht="16.5" thickBot="1" thickTop="1">
      <c r="A319" s="287"/>
      <c r="B319" s="288"/>
      <c r="C319" s="289"/>
      <c r="D319" s="284"/>
      <c r="E319" s="290"/>
      <c r="F319" s="290"/>
      <c r="G319" s="290"/>
      <c r="H319" s="290"/>
      <c r="I319" s="290"/>
      <c r="J319" s="290"/>
      <c r="K319" s="288"/>
      <c r="L319" s="272"/>
      <c r="M319" s="291"/>
    </row>
    <row r="320" spans="1:13" ht="16.5" thickBot="1" thickTop="1">
      <c r="A320" s="287"/>
      <c r="B320" s="288"/>
      <c r="C320" s="289"/>
      <c r="D320" s="284"/>
      <c r="E320" s="290"/>
      <c r="F320" s="290"/>
      <c r="G320" s="290"/>
      <c r="H320" s="290"/>
      <c r="I320" s="290"/>
      <c r="J320" s="290"/>
      <c r="K320" s="288"/>
      <c r="L320" s="272"/>
      <c r="M320" s="291"/>
    </row>
    <row r="321" spans="1:13" ht="16.5" thickBot="1" thickTop="1">
      <c r="A321" s="287"/>
      <c r="B321" s="288"/>
      <c r="C321" s="289"/>
      <c r="D321" s="284"/>
      <c r="E321" s="290"/>
      <c r="F321" s="290"/>
      <c r="G321" s="290"/>
      <c r="H321" s="290"/>
      <c r="I321" s="290"/>
      <c r="J321" s="290"/>
      <c r="K321" s="288"/>
      <c r="L321" s="272"/>
      <c r="M321" s="291"/>
    </row>
    <row r="322" spans="1:13" ht="16.5" thickBot="1" thickTop="1">
      <c r="A322" s="287"/>
      <c r="B322" s="288"/>
      <c r="C322" s="289"/>
      <c r="D322" s="284"/>
      <c r="E322" s="290"/>
      <c r="F322" s="290"/>
      <c r="G322" s="290"/>
      <c r="H322" s="290"/>
      <c r="I322" s="290"/>
      <c r="J322" s="290"/>
      <c r="K322" s="288"/>
      <c r="L322" s="272"/>
      <c r="M322" s="291"/>
    </row>
    <row r="323" spans="1:13" ht="16.5" thickBot="1" thickTop="1">
      <c r="A323" s="287"/>
      <c r="B323" s="288"/>
      <c r="C323" s="289"/>
      <c r="D323" s="284"/>
      <c r="E323" s="290"/>
      <c r="F323" s="290"/>
      <c r="G323" s="290"/>
      <c r="H323" s="290"/>
      <c r="I323" s="290"/>
      <c r="J323" s="290"/>
      <c r="K323" s="288"/>
      <c r="L323" s="272"/>
      <c r="M323" s="291"/>
    </row>
    <row r="324" spans="1:13" ht="16.5" thickBot="1" thickTop="1">
      <c r="A324" s="287"/>
      <c r="B324" s="288"/>
      <c r="C324" s="289"/>
      <c r="D324" s="284"/>
      <c r="E324" s="290"/>
      <c r="F324" s="290"/>
      <c r="G324" s="290"/>
      <c r="H324" s="290"/>
      <c r="I324" s="290"/>
      <c r="J324" s="290"/>
      <c r="K324" s="288"/>
      <c r="L324" s="272"/>
      <c r="M324" s="291"/>
    </row>
    <row r="325" spans="1:13" ht="16.5" thickBot="1" thickTop="1">
      <c r="A325" s="292"/>
      <c r="B325" s="293"/>
      <c r="C325" s="294"/>
      <c r="D325" s="295"/>
      <c r="E325" s="296"/>
      <c r="F325" s="296"/>
      <c r="G325" s="296"/>
      <c r="H325" s="296"/>
      <c r="I325" s="296"/>
      <c r="J325" s="296"/>
      <c r="K325" s="293"/>
      <c r="L325" s="297"/>
      <c r="M325" s="298"/>
    </row>
    <row r="326" ht="15.75" thickTop="1"/>
  </sheetData>
  <sheetProtection/>
  <mergeCells count="16">
    <mergeCell ref="K3:K4"/>
    <mergeCell ref="B3:B4"/>
    <mergeCell ref="D3:D4"/>
    <mergeCell ref="H3:H4"/>
    <mergeCell ref="F3:F4"/>
    <mergeCell ref="A3:A4"/>
    <mergeCell ref="J3:J4"/>
    <mergeCell ref="G3:G4"/>
    <mergeCell ref="E3:E4"/>
    <mergeCell ref="I3:I4"/>
    <mergeCell ref="N1:P2"/>
    <mergeCell ref="N3:N4"/>
    <mergeCell ref="O3:O4"/>
    <mergeCell ref="L3:L4"/>
    <mergeCell ref="P3:P4"/>
    <mergeCell ref="M3:M4"/>
  </mergeCells>
  <conditionalFormatting sqref="P1:P65536">
    <cfRule type="cellIs" priority="3" dxfId="15" operator="equal" stopIfTrue="1">
      <formula>"termine"</formula>
    </cfRule>
  </conditionalFormatting>
  <conditionalFormatting sqref="N27 N67 N24 N31 N3:O23 O67:O69 O61:O65 O30:O31 O27:O28 O24:O25 N29:O29 N32:O60 N26:O26 N66:O66 N70:O65536">
    <cfRule type="cellIs" priority="1" dxfId="12" operator="equal" stopIfTrue="1">
      <formula>"OK"</formula>
    </cfRule>
    <cfRule type="cellIs" priority="2" dxfId="11" operator="equal" stopIfTrue="1">
      <formula>"en cours"</formula>
    </cfRule>
  </conditionalFormatting>
  <conditionalFormatting sqref="N68:N69 N30 N61:N65 N28 N25">
    <cfRule type="cellIs" priority="1" dxfId="12" operator="equal" stopIfTrue="1">
      <formula>"OK"</formula>
    </cfRule>
    <cfRule type="cellIs" priority="2" dxfId="11" operator="equal" stopIfTrue="1">
      <formula>"en cours"</formula>
    </cfRule>
  </conditionalFormatting>
  <conditionalFormatting sqref="AA30:AA35">
    <cfRule type="cellIs" priority="9" dxfId="7" operator="lessThan" stopIfTrue="1">
      <formula>1</formula>
    </cfRule>
    <cfRule type="cellIs" priority="10" dxfId="6" operator="greaterThanOrEqual" stopIfTrue="1">
      <formula>1</formula>
    </cfRule>
    <cfRule type="cellIs" priority="11" dxfId="5" operator="greaterThan" stopIfTrue="1">
      <formula>1</formula>
    </cfRule>
  </conditionalFormatting>
  <conditionalFormatting sqref="AA5:AA29">
    <cfRule type="cellIs" priority="12" dxfId="7" operator="lessThan" stopIfTrue="1">
      <formula>1</formula>
    </cfRule>
    <cfRule type="cellIs" priority="13" dxfId="6" operator="lessThanOrEqual" stopIfTrue="1">
      <formula>1</formula>
    </cfRule>
    <cfRule type="cellIs" priority="14" dxfId="5" operator="greaterThan" stopIfTrue="1">
      <formula>1</formula>
    </cfRule>
  </conditionalFormatting>
  <conditionalFormatting sqref="L241:L279">
    <cfRule type="cellIs" priority="15" dxfId="3" operator="equal" stopIfTrue="1">
      <formula>"deces"</formula>
    </cfRule>
  </conditionalFormatting>
  <conditionalFormatting sqref="A5:M240">
    <cfRule type="cellIs" priority="16" dxfId="3" operator="equal" stopIfTrue="1">
      <formula>"deces"</formula>
    </cfRule>
    <cfRule type="expression" priority="17" dxfId="2" stopIfTrue="1">
      <formula>MODE(ROW(),2)</formula>
    </cfRule>
  </conditionalFormatting>
  <dataValidations count="5">
    <dataValidation type="list" allowBlank="1" showInputMessage="1" showErrorMessage="1" sqref="F5:F216 J5:J247 H5:H220">
      <formula1>$AI$4:$AI$28</formula1>
    </dataValidation>
    <dataValidation type="list" allowBlank="1" showInputMessage="1" showErrorMessage="1" sqref="I60 I71:I72 K82:K162 I150 I116:I119 I121:I122 I124:I125 I134:I137 I139:I142 I148 K174 K164:K168 K170:K171 K5:K80">
      <formula1>$AH$4:$AH$17</formula1>
    </dataValidation>
    <dataValidation type="list" allowBlank="1" showInputMessage="1" showErrorMessage="1" sqref="E214:E259">
      <formula1>$AF$4:$AF$40</formula1>
    </dataValidation>
    <dataValidation type="list" allowBlank="1" showInputMessage="1" showErrorMessage="1" sqref="C54:C56 C14:C15 C36 C63 C65 C81">
      <formula1>$AJ$4:$AJ$13</formula1>
    </dataValidation>
    <dataValidation type="list" allowBlank="1" showInputMessage="1" showErrorMessage="1" sqref="C164:C174 C16:C35 C37:C53 C57:C61 C64 C66:C80 C82:C162 C5:C13">
      <formula1>$AJ$4:$AJ$15</formula1>
    </dataValidation>
  </dataValidations>
  <printOptions/>
  <pageMargins left="0" right="0" top="0" bottom="0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L61"/>
  <sheetViews>
    <sheetView zoomScalePageLayoutView="0" workbookViewId="0" topLeftCell="B1">
      <selection activeCell="I13" sqref="I13"/>
    </sheetView>
  </sheetViews>
  <sheetFormatPr defaultColWidth="11.421875" defaultRowHeight="12.75"/>
  <cols>
    <col min="1" max="1" width="12.00390625" style="450" customWidth="1"/>
    <col min="2" max="2" width="15.421875" style="461" customWidth="1"/>
    <col min="3" max="3" width="27.421875" style="450" customWidth="1"/>
    <col min="4" max="4" width="24.140625" style="450" customWidth="1"/>
    <col min="5" max="5" width="15.8515625" style="450" customWidth="1"/>
    <col min="6" max="6" width="17.00390625" style="450" customWidth="1"/>
    <col min="7" max="7" width="17.57421875" style="450" customWidth="1"/>
    <col min="8" max="8" width="0" style="450" hidden="1" customWidth="1"/>
    <col min="9" max="9" width="23.00390625" style="450" customWidth="1"/>
    <col min="10" max="10" width="25.140625" style="450" customWidth="1"/>
    <col min="11" max="11" width="20.00390625" style="450" customWidth="1"/>
    <col min="12" max="17" width="11.421875" style="450" customWidth="1"/>
    <col min="18" max="18" width="14.28125" style="450" customWidth="1"/>
    <col min="19" max="16384" width="11.421875" style="450" customWidth="1"/>
  </cols>
  <sheetData>
    <row r="1" spans="1:11" ht="46.5" thickBot="1" thickTop="1">
      <c r="A1" s="446">
        <f ca="1">TODAY()</f>
        <v>43121</v>
      </c>
      <c r="B1" s="447" t="s">
        <v>125</v>
      </c>
      <c r="C1" s="468" t="s">
        <v>227</v>
      </c>
      <c r="D1" s="470" t="s">
        <v>330</v>
      </c>
      <c r="E1" s="449" t="s">
        <v>328</v>
      </c>
      <c r="F1" s="471" t="s">
        <v>332</v>
      </c>
      <c r="G1" s="471" t="s">
        <v>329</v>
      </c>
      <c r="I1" s="469" t="s">
        <v>228</v>
      </c>
      <c r="J1" s="448" t="s">
        <v>331</v>
      </c>
      <c r="K1" s="451" t="s">
        <v>229</v>
      </c>
    </row>
    <row r="2" spans="2:11" ht="18" thickBot="1" thickTop="1">
      <c r="B2" s="452">
        <v>250</v>
      </c>
      <c r="C2" s="467" t="s">
        <v>77</v>
      </c>
      <c r="D2" s="453" t="str">
        <f ca="1">IF(OR(A1="",I2=""),"",IF(I2&lt;=TODAY(),"Périmé",IF(DATEDIF(TODAY(),I2,"m")&gt;0,DATEDIF(TODAY(),I2,"m")&amp;" mois et ","")&amp;DATEDIF(TODAY(),I2,"md")&amp;" jours"))</f>
        <v>Périmé</v>
      </c>
      <c r="E2" s="454">
        <v>30</v>
      </c>
      <c r="F2" s="455">
        <v>1</v>
      </c>
      <c r="G2" s="455">
        <f aca="true" t="shared" si="0" ref="G2:G7">IF(OR(E2=0,F2=0),"",SUM(E2-F2))</f>
        <v>29</v>
      </c>
      <c r="I2" s="456">
        <v>42976</v>
      </c>
      <c r="J2" s="457">
        <f aca="true" t="shared" si="1" ref="J2:J49">SUM(G2*B2)</f>
        <v>7250</v>
      </c>
      <c r="K2" s="458">
        <f aca="true" t="shared" si="2" ref="K2:K34">IF(OR(G2&lt;=5,G2="Périmé"),"à commander","")</f>
      </c>
    </row>
    <row r="3" spans="2:11" ht="18" thickBot="1" thickTop="1">
      <c r="B3" s="459"/>
      <c r="C3" s="462" t="s">
        <v>21</v>
      </c>
      <c r="D3" s="453" t="str">
        <f ca="1">IF(OR(A1="",I3=""),"",IF(I3&lt;=TODAY(),"Périmé",IF(DATEDIF(TODAY(),I3,"m")&gt;0,DATEDIF(TODAY(),I3,"m")&amp;" mois et ","")&amp;DATEDIF(TODAY(),I3,"md")&amp;" jours"))</f>
        <v>Périmé</v>
      </c>
      <c r="E3" s="454">
        <v>30</v>
      </c>
      <c r="F3" s="455">
        <v>26</v>
      </c>
      <c r="G3" s="455">
        <f t="shared" si="0"/>
        <v>4</v>
      </c>
      <c r="I3" s="456">
        <v>43018</v>
      </c>
      <c r="J3" s="457">
        <f t="shared" si="1"/>
        <v>0</v>
      </c>
      <c r="K3" s="458" t="str">
        <f t="shared" si="2"/>
        <v>à commander</v>
      </c>
    </row>
    <row r="4" spans="2:11" ht="18" thickBot="1" thickTop="1">
      <c r="B4" s="459"/>
      <c r="C4" s="462" t="s">
        <v>49</v>
      </c>
      <c r="D4" s="453" t="str">
        <f ca="1">IF(OR(A1="",I4=""),"",IF(I4&lt;=TODAY(),"Périmé",IF(DATEDIF(TODAY(),I4,"m")&gt;0,DATEDIF(TODAY(),I4,"m")&amp;" mois et ","")&amp;DATEDIF(TODAY(),I4,"md")&amp;" jours"))</f>
        <v>Périmé</v>
      </c>
      <c r="E4" s="454">
        <v>30</v>
      </c>
      <c r="F4" s="455">
        <v>23</v>
      </c>
      <c r="G4" s="455">
        <f t="shared" si="0"/>
        <v>7</v>
      </c>
      <c r="I4" s="456">
        <v>42957</v>
      </c>
      <c r="J4" s="457">
        <f t="shared" si="1"/>
        <v>0</v>
      </c>
      <c r="K4" s="458">
        <f t="shared" si="2"/>
      </c>
    </row>
    <row r="5" spans="2:11" ht="18" thickBot="1" thickTop="1">
      <c r="B5" s="459"/>
      <c r="C5" s="462" t="s">
        <v>40</v>
      </c>
      <c r="D5" s="453" t="str">
        <f ca="1">IF(OR(A1="",I5=""),"",IF(I5&lt;=TODAY(),"Périmé",IF(DATEDIF(TODAY(),I5,"m")&gt;0,DATEDIF(TODAY(),I5,"m")&amp;" mois et ","")&amp;DATEDIF(TODAY(),I5,"md")&amp;" jours"))</f>
        <v>Périmé</v>
      </c>
      <c r="E5" s="454">
        <v>30</v>
      </c>
      <c r="F5" s="455">
        <v>21</v>
      </c>
      <c r="G5" s="455">
        <f t="shared" si="0"/>
        <v>9</v>
      </c>
      <c r="I5" s="456">
        <v>42896</v>
      </c>
      <c r="J5" s="457">
        <f t="shared" si="1"/>
        <v>0</v>
      </c>
      <c r="K5" s="458">
        <f t="shared" si="2"/>
      </c>
    </row>
    <row r="6" spans="2:11" ht="18" thickBot="1" thickTop="1">
      <c r="B6" s="459"/>
      <c r="C6" s="462" t="s">
        <v>64</v>
      </c>
      <c r="D6" s="453" t="str">
        <f ca="1">IF(OR(A1="",I6=""),"",IF(I6&lt;=TODAY(),"Périmé",IF(DATEDIF(TODAY(),I6,"m")&gt;0,DATEDIF(TODAY(),I6,"m")&amp;" mois et ","")&amp;DATEDIF(TODAY(),I6,"md")&amp;" jours"))</f>
        <v>Périmé</v>
      </c>
      <c r="E6" s="454">
        <v>30</v>
      </c>
      <c r="F6" s="455">
        <v>23</v>
      </c>
      <c r="G6" s="455">
        <f t="shared" si="0"/>
        <v>7</v>
      </c>
      <c r="I6" s="456">
        <v>42896</v>
      </c>
      <c r="J6" s="457">
        <f t="shared" si="1"/>
        <v>0</v>
      </c>
      <c r="K6" s="458">
        <f t="shared" si="2"/>
      </c>
    </row>
    <row r="7" spans="2:11" ht="18" thickBot="1" thickTop="1">
      <c r="B7" s="459"/>
      <c r="C7" s="462" t="s">
        <v>19</v>
      </c>
      <c r="D7" s="453" t="str">
        <f ca="1">IF(OR(A1="",I7=""),"",IF(I7&lt;=TODAY(),"Périmé",IF(DATEDIF(TODAY(),I7,"m")&gt;0,DATEDIF(TODAY(),I7,"m")&amp;" mois et ","")&amp;DATEDIF(TODAY(),I7,"md")&amp;" jours"))</f>
        <v>20 jours</v>
      </c>
      <c r="E7" s="454">
        <v>30</v>
      </c>
      <c r="F7" s="455">
        <v>23</v>
      </c>
      <c r="G7" s="455">
        <f t="shared" si="0"/>
        <v>7</v>
      </c>
      <c r="I7" s="456">
        <v>43141</v>
      </c>
      <c r="J7" s="457">
        <f t="shared" si="1"/>
        <v>0</v>
      </c>
      <c r="K7" s="458">
        <f t="shared" si="2"/>
      </c>
    </row>
    <row r="8" spans="2:12" ht="18" thickBot="1" thickTop="1">
      <c r="B8" s="459"/>
      <c r="C8" s="462" t="s">
        <v>20</v>
      </c>
      <c r="D8" s="453" t="str">
        <f ca="1">IF(OR(A1="",I8=""),"",IF(I8&lt;=TODAY(),"Périmé",IF(DATEDIF(TODAY(),I8,"m")&gt;0,DATEDIF(TODAY(),I8,"m")&amp;" mois et ","")&amp;DATEDIF(TODAY(),I8,"md")&amp;" jours"))</f>
        <v>Périmé</v>
      </c>
      <c r="E8" s="454">
        <v>5</v>
      </c>
      <c r="F8" s="455">
        <v>0</v>
      </c>
      <c r="G8" s="455">
        <v>0</v>
      </c>
      <c r="I8" s="456">
        <v>42988</v>
      </c>
      <c r="J8" s="457">
        <f t="shared" si="1"/>
        <v>0</v>
      </c>
      <c r="K8" s="458" t="str">
        <f t="shared" si="2"/>
        <v>à commander</v>
      </c>
      <c r="L8" s="460"/>
    </row>
    <row r="9" spans="2:11" ht="18" thickBot="1" thickTop="1">
      <c r="B9" s="459"/>
      <c r="C9" s="462" t="s">
        <v>43</v>
      </c>
      <c r="D9" s="453" t="str">
        <f ca="1">IF(OR(A1="",I9=""),"",IF(I9&lt;=TODAY(),"Périmé",IF(DATEDIF(TODAY(),I9,"m")&gt;0,DATEDIF(TODAY(),I9,"m")&amp;" mois et ","")&amp;DATEDIF(TODAY(),I9,"md")&amp;" jours"))</f>
        <v>Périmé</v>
      </c>
      <c r="E9" s="454">
        <v>0</v>
      </c>
      <c r="F9" s="454">
        <v>0</v>
      </c>
      <c r="G9" s="454">
        <v>0</v>
      </c>
      <c r="I9" s="456">
        <v>42948</v>
      </c>
      <c r="J9" s="457">
        <f t="shared" si="1"/>
        <v>0</v>
      </c>
      <c r="K9" s="458" t="str">
        <f t="shared" si="2"/>
        <v>à commander</v>
      </c>
    </row>
    <row r="10" spans="2:11" ht="18" thickBot="1" thickTop="1">
      <c r="B10" s="459"/>
      <c r="C10" s="462" t="s">
        <v>65</v>
      </c>
      <c r="D10" s="453" t="str">
        <f ca="1">IF(OR(A1="",I10=""),"",IF(I10&lt;=TODAY(),"Périmé",IF(DATEDIF(TODAY(),I10,"m")&gt;0,DATEDIF(TODAY(),I10,"m")&amp;" mois et ","")&amp;DATEDIF(TODAY(),I10,"md")&amp;" jours"))</f>
        <v>Périmé</v>
      </c>
      <c r="E10" s="454">
        <v>0</v>
      </c>
      <c r="F10" s="454">
        <v>0</v>
      </c>
      <c r="G10" s="454">
        <v>0</v>
      </c>
      <c r="I10" s="456">
        <v>42978</v>
      </c>
      <c r="J10" s="457">
        <f t="shared" si="1"/>
        <v>0</v>
      </c>
      <c r="K10" s="458" t="str">
        <f t="shared" si="2"/>
        <v>à commander</v>
      </c>
    </row>
    <row r="11" spans="2:11" ht="18" thickBot="1" thickTop="1">
      <c r="B11" s="459"/>
      <c r="C11" s="462" t="s">
        <v>59</v>
      </c>
      <c r="D11" s="453" t="str">
        <f ca="1">IF(OR(A1="",I11=""),"",IF(I11&lt;=TODAY(),"Périmé",IF(DATEDIF(TODAY(),I11,"m")&gt;0,DATEDIF(TODAY(),I11,"m")&amp;" mois et ","")&amp;DATEDIF(TODAY(),I11,"md")&amp;" jours"))</f>
        <v>Périmé</v>
      </c>
      <c r="E11" s="454">
        <v>0</v>
      </c>
      <c r="F11" s="454">
        <v>0</v>
      </c>
      <c r="G11" s="454">
        <v>0</v>
      </c>
      <c r="I11" s="456">
        <v>42959</v>
      </c>
      <c r="J11" s="457">
        <f t="shared" si="1"/>
        <v>0</v>
      </c>
      <c r="K11" s="458" t="str">
        <f t="shared" si="2"/>
        <v>à commander</v>
      </c>
    </row>
    <row r="12" spans="2:11" ht="18" thickBot="1" thickTop="1">
      <c r="B12" s="459"/>
      <c r="C12" s="462" t="s">
        <v>24</v>
      </c>
      <c r="D12" s="453">
        <f ca="1">IF(OR(A1="",I12=""),"",IF(I12&lt;=TODAY(),"Périmé",IF(DATEDIF(TODAY(),I12,"m")&gt;0,DATEDIF(TODAY(),I12,"m")&amp;" mois et ","")&amp;DATEDIF(TODAY(),I12,"md")&amp;" jours"))</f>
      </c>
      <c r="E12" s="454">
        <v>0</v>
      </c>
      <c r="F12" s="454">
        <v>0</v>
      </c>
      <c r="G12" s="454">
        <v>0</v>
      </c>
      <c r="I12" s="456"/>
      <c r="J12" s="457">
        <f t="shared" si="1"/>
        <v>0</v>
      </c>
      <c r="K12" s="458" t="str">
        <f t="shared" si="2"/>
        <v>à commander</v>
      </c>
    </row>
    <row r="13" spans="2:11" ht="18" thickBot="1" thickTop="1">
      <c r="B13" s="459"/>
      <c r="C13" s="462" t="s">
        <v>26</v>
      </c>
      <c r="D13" s="453">
        <f ca="1">IF(OR(A1="",I13=""),"",IF(I13&lt;=TODAY(),"Périmé",IF(DATEDIF(TODAY(),I13,"m")&gt;0,DATEDIF(TODAY(),I13,"m")&amp;" mois et ","")&amp;DATEDIF(TODAY(),I13,"md")&amp;" jours"))</f>
      </c>
      <c r="E13" s="454">
        <v>0</v>
      </c>
      <c r="F13" s="454">
        <v>0</v>
      </c>
      <c r="G13" s="454">
        <v>0</v>
      </c>
      <c r="I13" s="456"/>
      <c r="J13" s="457">
        <f t="shared" si="1"/>
        <v>0</v>
      </c>
      <c r="K13" s="458" t="str">
        <f t="shared" si="2"/>
        <v>à commander</v>
      </c>
    </row>
    <row r="14" spans="2:11" ht="18" thickBot="1" thickTop="1">
      <c r="B14" s="459"/>
      <c r="C14" s="462" t="s">
        <v>62</v>
      </c>
      <c r="D14" s="453">
        <f ca="1">IF(OR(A1="",I14=""),"",IF(I14&lt;=TODAY(),"Périmé",IF(DATEDIF(TODAY(),I14,"m")&gt;0,DATEDIF(TODAY(),I14,"m")&amp;" mois et ","")&amp;DATEDIF(TODAY(),I14,"md")&amp;" jours"))</f>
      </c>
      <c r="E14" s="454">
        <v>0</v>
      </c>
      <c r="F14" s="454">
        <v>0</v>
      </c>
      <c r="G14" s="454">
        <v>0</v>
      </c>
      <c r="I14" s="456"/>
      <c r="J14" s="457">
        <f t="shared" si="1"/>
        <v>0</v>
      </c>
      <c r="K14" s="458" t="str">
        <f t="shared" si="2"/>
        <v>à commander</v>
      </c>
    </row>
    <row r="15" spans="2:11" ht="18" thickBot="1" thickTop="1">
      <c r="B15" s="459"/>
      <c r="C15" s="462" t="s">
        <v>23</v>
      </c>
      <c r="D15" s="453">
        <f ca="1">IF(OR(A1="",I15=""),"",IF(I15&lt;=TODAY(),"Périmé",IF(DATEDIF(TODAY(),I15,"m")&gt;0,DATEDIF(TODAY(),I15,"m")&amp;" mois et ","")&amp;DATEDIF(TODAY(),I15,"md")&amp;" jours"))</f>
      </c>
      <c r="E15" s="454">
        <v>0</v>
      </c>
      <c r="F15" s="454">
        <v>0</v>
      </c>
      <c r="G15" s="454">
        <v>0</v>
      </c>
      <c r="I15" s="456"/>
      <c r="J15" s="457">
        <f t="shared" si="1"/>
        <v>0</v>
      </c>
      <c r="K15" s="458" t="str">
        <f t="shared" si="2"/>
        <v>à commander</v>
      </c>
    </row>
    <row r="16" spans="2:11" ht="18" thickBot="1" thickTop="1">
      <c r="B16" s="459"/>
      <c r="C16" s="462" t="s">
        <v>51</v>
      </c>
      <c r="D16" s="453">
        <f ca="1">IF(OR(A1="",I16=""),"",IF(I16&lt;=TODAY(),"Périmé",IF(DATEDIF(TODAY(),I16,"m")&gt;0,DATEDIF(TODAY(),I16,"m")&amp;" mois et ","")&amp;DATEDIF(TODAY(),I16,"md")&amp;" jours"))</f>
      </c>
      <c r="E16" s="454">
        <v>0</v>
      </c>
      <c r="F16" s="454">
        <v>0</v>
      </c>
      <c r="G16" s="454">
        <v>0</v>
      </c>
      <c r="I16" s="456"/>
      <c r="J16" s="457">
        <f t="shared" si="1"/>
        <v>0</v>
      </c>
      <c r="K16" s="458" t="str">
        <f t="shared" si="2"/>
        <v>à commander</v>
      </c>
    </row>
    <row r="17" spans="2:11" ht="18" thickBot="1" thickTop="1">
      <c r="B17" s="459"/>
      <c r="C17" s="462" t="s">
        <v>25</v>
      </c>
      <c r="D17" s="453">
        <f ca="1">IF(OR(A1="",I17=""),"",IF(I17&lt;=TODAY(),"Périmé",IF(DATEDIF(TODAY(),I17,"m")&gt;0,DATEDIF(TODAY(),I17,"m")&amp;" mois et ","")&amp;DATEDIF(TODAY(),I17,"md")&amp;" jours"))</f>
      </c>
      <c r="E17" s="454">
        <v>0</v>
      </c>
      <c r="F17" s="454">
        <v>0</v>
      </c>
      <c r="G17" s="454">
        <v>0</v>
      </c>
      <c r="I17" s="456"/>
      <c r="J17" s="457">
        <f t="shared" si="1"/>
        <v>0</v>
      </c>
      <c r="K17" s="458" t="str">
        <f t="shared" si="2"/>
        <v>à commander</v>
      </c>
    </row>
    <row r="18" spans="2:11" ht="18" thickBot="1" thickTop="1">
      <c r="B18" s="459"/>
      <c r="C18" s="462" t="s">
        <v>31</v>
      </c>
      <c r="D18" s="453">
        <f ca="1">IF(OR(A1="",I18=""),"",IF(I18&lt;=TODAY(),"Périmé",IF(DATEDIF(TODAY(),I18,"m")&gt;0,DATEDIF(TODAY(),I18,"m")&amp;" mois et ","")&amp;DATEDIF(TODAY(),I18,"md")&amp;" jours"))</f>
      </c>
      <c r="E18" s="454">
        <v>0</v>
      </c>
      <c r="F18" s="454">
        <v>0</v>
      </c>
      <c r="G18" s="454">
        <v>0</v>
      </c>
      <c r="I18" s="456"/>
      <c r="J18" s="457">
        <f t="shared" si="1"/>
        <v>0</v>
      </c>
      <c r="K18" s="458" t="str">
        <f t="shared" si="2"/>
        <v>à commander</v>
      </c>
    </row>
    <row r="19" spans="2:11" ht="18" thickBot="1" thickTop="1">
      <c r="B19" s="459"/>
      <c r="C19" s="462" t="s">
        <v>63</v>
      </c>
      <c r="D19" s="453">
        <f ca="1">IF(OR(A1="",I19=""),"",IF(I19&lt;=TODAY(),"Périmé",IF(DATEDIF(TODAY(),I19,"m")&gt;0,DATEDIF(TODAY(),I19,"m")&amp;" mois et ","")&amp;DATEDIF(TODAY(),I19,"md")&amp;" jours"))</f>
      </c>
      <c r="E19" s="454">
        <v>0</v>
      </c>
      <c r="F19" s="454">
        <v>0</v>
      </c>
      <c r="G19" s="454">
        <v>0</v>
      </c>
      <c r="I19" s="456"/>
      <c r="J19" s="457">
        <f t="shared" si="1"/>
        <v>0</v>
      </c>
      <c r="K19" s="458" t="str">
        <f t="shared" si="2"/>
        <v>à commander</v>
      </c>
    </row>
    <row r="20" spans="2:11" ht="18" thickBot="1" thickTop="1">
      <c r="B20" s="459"/>
      <c r="C20" s="462" t="s">
        <v>52</v>
      </c>
      <c r="D20" s="453">
        <f ca="1">IF(OR(A1="",I20=""),"",IF(I20&lt;=TODAY(),"Périmé",IF(DATEDIF(TODAY(),I20,"m")&gt;0,DATEDIF(TODAY(),I20,"m")&amp;" mois et ","")&amp;DATEDIF(TODAY(),I20,"md")&amp;" jours"))</f>
      </c>
      <c r="E20" s="454">
        <v>0</v>
      </c>
      <c r="F20" s="454">
        <v>0</v>
      </c>
      <c r="G20" s="454">
        <v>0</v>
      </c>
      <c r="I20" s="456"/>
      <c r="J20" s="457">
        <f t="shared" si="1"/>
        <v>0</v>
      </c>
      <c r="K20" s="458" t="str">
        <f t="shared" si="2"/>
        <v>à commander</v>
      </c>
    </row>
    <row r="21" spans="2:11" ht="18" thickBot="1" thickTop="1">
      <c r="B21" s="459"/>
      <c r="C21" s="462" t="s">
        <v>60</v>
      </c>
      <c r="D21" s="453">
        <f ca="1">IF(OR(A1="",I21=""),"",IF(I21&lt;=TODAY(),"Périmé",IF(DATEDIF(TODAY(),I21,"m")&gt;0,DATEDIF(TODAY(),I21,"m")&amp;" mois et ","")&amp;DATEDIF(TODAY(),I21,"md")&amp;" jours"))</f>
      </c>
      <c r="E21" s="454">
        <v>0</v>
      </c>
      <c r="F21" s="454">
        <v>0</v>
      </c>
      <c r="G21" s="454">
        <v>0</v>
      </c>
      <c r="I21" s="456"/>
      <c r="J21" s="457">
        <f t="shared" si="1"/>
        <v>0</v>
      </c>
      <c r="K21" s="458" t="str">
        <f t="shared" si="2"/>
        <v>à commander</v>
      </c>
    </row>
    <row r="22" spans="2:11" ht="18" thickBot="1" thickTop="1">
      <c r="B22" s="459"/>
      <c r="C22" s="462" t="s">
        <v>34</v>
      </c>
      <c r="D22" s="453">
        <f ca="1">IF(OR(A1="",I22=""),"",IF(I22&lt;=TODAY(),"Périmé",IF(DATEDIF(TODAY(),I22,"m")&gt;0,DATEDIF(TODAY(),I22,"m")&amp;" mois et ","")&amp;DATEDIF(TODAY(),I22,"md")&amp;" jours"))</f>
      </c>
      <c r="E22" s="454">
        <v>0</v>
      </c>
      <c r="F22" s="454">
        <v>0</v>
      </c>
      <c r="G22" s="454">
        <v>0</v>
      </c>
      <c r="I22" s="456"/>
      <c r="J22" s="457">
        <f t="shared" si="1"/>
        <v>0</v>
      </c>
      <c r="K22" s="458" t="str">
        <f t="shared" si="2"/>
        <v>à commander</v>
      </c>
    </row>
    <row r="23" spans="2:11" ht="18" thickBot="1" thickTop="1">
      <c r="B23" s="459"/>
      <c r="C23" s="462" t="s">
        <v>35</v>
      </c>
      <c r="D23" s="453">
        <f ca="1">IF(OR(A1="",I23=""),"",IF(I23&lt;=TODAY(),"Périmé",IF(DATEDIF(TODAY(),I23,"m")&gt;0,DATEDIF(TODAY(),I23,"m")&amp;" mois et ","")&amp;DATEDIF(TODAY(),I23,"md")&amp;" jours"))</f>
      </c>
      <c r="E23" s="454">
        <v>0</v>
      </c>
      <c r="F23" s="454">
        <v>0</v>
      </c>
      <c r="G23" s="454">
        <v>0</v>
      </c>
      <c r="I23" s="456"/>
      <c r="J23" s="457">
        <f t="shared" si="1"/>
        <v>0</v>
      </c>
      <c r="K23" s="458" t="str">
        <f t="shared" si="2"/>
        <v>à commander</v>
      </c>
    </row>
    <row r="24" spans="2:11" ht="18" thickBot="1" thickTop="1">
      <c r="B24" s="459"/>
      <c r="C24" s="462" t="s">
        <v>56</v>
      </c>
      <c r="D24" s="453">
        <f ca="1">IF(OR(A1="",I24=""),"",IF(I24&lt;=TODAY(),"Périmé",IF(DATEDIF(TODAY(),I24,"m")&gt;0,DATEDIF(TODAY(),I24,"m")&amp;" mois et ","")&amp;DATEDIF(TODAY(),I24,"md")&amp;" jours"))</f>
      </c>
      <c r="E24" s="454">
        <v>0</v>
      </c>
      <c r="F24" s="454">
        <v>0</v>
      </c>
      <c r="G24" s="454">
        <v>0</v>
      </c>
      <c r="I24" s="456"/>
      <c r="J24" s="457">
        <f t="shared" si="1"/>
        <v>0</v>
      </c>
      <c r="K24" s="458" t="str">
        <f t="shared" si="2"/>
        <v>à commander</v>
      </c>
    </row>
    <row r="25" spans="2:11" ht="18" thickBot="1" thickTop="1">
      <c r="B25" s="459"/>
      <c r="C25" s="462" t="s">
        <v>36</v>
      </c>
      <c r="D25" s="453">
        <f ca="1">IF(OR(A1="",I25=""),"",IF(I25&lt;=TODAY(),"Périmé",IF(DATEDIF(TODAY(),I25,"m")&gt;0,DATEDIF(TODAY(),I25,"m")&amp;" mois et ","")&amp;DATEDIF(TODAY(),I25,"md")&amp;" jours"))</f>
      </c>
      <c r="E25" s="454">
        <v>0</v>
      </c>
      <c r="F25" s="454">
        <v>0</v>
      </c>
      <c r="G25" s="454">
        <v>0</v>
      </c>
      <c r="I25" s="456"/>
      <c r="J25" s="457">
        <f t="shared" si="1"/>
        <v>0</v>
      </c>
      <c r="K25" s="458" t="str">
        <f t="shared" si="2"/>
        <v>à commander</v>
      </c>
    </row>
    <row r="26" spans="2:11" ht="18" thickBot="1" thickTop="1">
      <c r="B26" s="459"/>
      <c r="C26" s="462" t="s">
        <v>39</v>
      </c>
      <c r="D26" s="453">
        <f ca="1">IF(OR(A1="",I26=""),"",IF(I26&lt;=TODAY(),"Périmé",IF(DATEDIF(TODAY(),I26,"m")&gt;0,DATEDIF(TODAY(),I26,"m")&amp;" mois et ","")&amp;DATEDIF(TODAY(),I26,"md")&amp;" jours"))</f>
      </c>
      <c r="E26" s="454">
        <v>0</v>
      </c>
      <c r="F26" s="454">
        <v>0</v>
      </c>
      <c r="G26" s="454">
        <v>0</v>
      </c>
      <c r="I26" s="456"/>
      <c r="J26" s="457">
        <f t="shared" si="1"/>
        <v>0</v>
      </c>
      <c r="K26" s="458" t="str">
        <f t="shared" si="2"/>
        <v>à commander</v>
      </c>
    </row>
    <row r="27" spans="2:11" ht="18" thickBot="1" thickTop="1">
      <c r="B27" s="459"/>
      <c r="C27" s="462" t="s">
        <v>28</v>
      </c>
      <c r="D27" s="453">
        <f ca="1">IF(OR(A1="",I27=""),"",IF(I27&lt;=TODAY(),"Périmé",IF(DATEDIF(TODAY(),I27,"m")&gt;0,DATEDIF(TODAY(),I27,"m")&amp;" mois et ","")&amp;DATEDIF(TODAY(),I27,"md")&amp;" jours"))</f>
      </c>
      <c r="E27" s="454">
        <v>0</v>
      </c>
      <c r="F27" s="454">
        <v>0</v>
      </c>
      <c r="G27" s="454">
        <v>0</v>
      </c>
      <c r="I27" s="456"/>
      <c r="J27" s="457">
        <f t="shared" si="1"/>
        <v>0</v>
      </c>
      <c r="K27" s="458" t="str">
        <f t="shared" si="2"/>
        <v>à commander</v>
      </c>
    </row>
    <row r="28" spans="2:11" ht="18" thickBot="1" thickTop="1">
      <c r="B28" s="459"/>
      <c r="C28" s="462" t="s">
        <v>44</v>
      </c>
      <c r="D28" s="453">
        <f ca="1">IF(OR(A1="",I28=""),"",IF(I28&lt;=TODAY(),"Périmé",IF(DATEDIF(TODAY(),I28,"m")&gt;0,DATEDIF(TODAY(),I28,"m")&amp;" mois et ","")&amp;DATEDIF(TODAY(),I28,"md")&amp;" jours"))</f>
      </c>
      <c r="E28" s="454">
        <v>0</v>
      </c>
      <c r="F28" s="454">
        <v>0</v>
      </c>
      <c r="G28" s="454">
        <v>0</v>
      </c>
      <c r="I28" s="456"/>
      <c r="J28" s="457">
        <f t="shared" si="1"/>
        <v>0</v>
      </c>
      <c r="K28" s="458" t="str">
        <f t="shared" si="2"/>
        <v>à commander</v>
      </c>
    </row>
    <row r="29" spans="2:11" ht="18" thickBot="1" thickTop="1">
      <c r="B29" s="459"/>
      <c r="C29" s="462" t="s">
        <v>44</v>
      </c>
      <c r="D29" s="453">
        <f ca="1">IF(OR(A1="",I29=""),"",IF(I29&lt;=TODAY(),"Périmé",IF(DATEDIF(TODAY(),I29,"m")&gt;0,DATEDIF(TODAY(),I29,"m")&amp;" mois et ","")&amp;DATEDIF(TODAY(),I29,"md")&amp;" jours"))</f>
      </c>
      <c r="E29" s="454">
        <v>0</v>
      </c>
      <c r="F29" s="454">
        <v>0</v>
      </c>
      <c r="G29" s="454">
        <v>0</v>
      </c>
      <c r="I29" s="456"/>
      <c r="J29" s="457">
        <f t="shared" si="1"/>
        <v>0</v>
      </c>
      <c r="K29" s="458" t="str">
        <f t="shared" si="2"/>
        <v>à commander</v>
      </c>
    </row>
    <row r="30" spans="2:11" ht="18" thickBot="1" thickTop="1">
      <c r="B30" s="459"/>
      <c r="C30" s="462" t="s">
        <v>50</v>
      </c>
      <c r="D30" s="453">
        <f ca="1">IF(OR(A1="",I30=""),"",IF(I30&lt;=TODAY(),"Périmé",IF(DATEDIF(TODAY(),I30,"m")&gt;0,DATEDIF(TODAY(),I30,"m")&amp;" mois et ","")&amp;DATEDIF(TODAY(),I30,"md")&amp;" jours"))</f>
      </c>
      <c r="E30" s="454">
        <v>0</v>
      </c>
      <c r="F30" s="454">
        <v>0</v>
      </c>
      <c r="G30" s="454">
        <v>0</v>
      </c>
      <c r="I30" s="456"/>
      <c r="J30" s="457">
        <f t="shared" si="1"/>
        <v>0</v>
      </c>
      <c r="K30" s="458" t="str">
        <f t="shared" si="2"/>
        <v>à commander</v>
      </c>
    </row>
    <row r="31" spans="2:11" ht="18" thickBot="1" thickTop="1">
      <c r="B31" s="459"/>
      <c r="C31" s="462" t="s">
        <v>41</v>
      </c>
      <c r="D31" s="453">
        <f ca="1">IF(OR(A1="",I31=""),"",IF(I31&lt;=TODAY(),"Périmé",IF(DATEDIF(TODAY(),I31,"m")&gt;0,DATEDIF(TODAY(),I31,"m")&amp;" mois et ","")&amp;DATEDIF(TODAY(),I31,"md")&amp;" jours"))</f>
      </c>
      <c r="E31" s="454">
        <v>0</v>
      </c>
      <c r="F31" s="454">
        <v>0</v>
      </c>
      <c r="G31" s="454">
        <v>0</v>
      </c>
      <c r="I31" s="456"/>
      <c r="J31" s="457">
        <f t="shared" si="1"/>
        <v>0</v>
      </c>
      <c r="K31" s="458" t="str">
        <f t="shared" si="2"/>
        <v>à commander</v>
      </c>
    </row>
    <row r="32" spans="2:11" ht="18" thickBot="1" thickTop="1">
      <c r="B32" s="459"/>
      <c r="C32" s="462" t="s">
        <v>71</v>
      </c>
      <c r="D32" s="453">
        <f ca="1">IF(OR(A1="",I32=""),"",IF(I32&lt;=TODAY(),"Périmé",IF(DATEDIF(TODAY(),I32,"m")&gt;0,DATEDIF(TODAY(),I32,"m")&amp;" mois et ","")&amp;DATEDIF(TODAY(),I32,"md")&amp;" jours"))</f>
      </c>
      <c r="E32" s="454">
        <v>0</v>
      </c>
      <c r="F32" s="454">
        <v>0</v>
      </c>
      <c r="G32" s="454">
        <v>0</v>
      </c>
      <c r="I32" s="456"/>
      <c r="J32" s="457">
        <f t="shared" si="1"/>
        <v>0</v>
      </c>
      <c r="K32" s="458" t="str">
        <f t="shared" si="2"/>
        <v>à commander</v>
      </c>
    </row>
    <row r="33" spans="2:11" ht="18" thickBot="1" thickTop="1">
      <c r="B33" s="459"/>
      <c r="C33" s="462" t="s">
        <v>57</v>
      </c>
      <c r="D33" s="453">
        <f ca="1">IF(OR(A1="",I33=""),"",IF(I33&lt;=TODAY(),"Périmé",IF(DATEDIF(TODAY(),I33,"m")&gt;0,DATEDIF(TODAY(),I33,"m")&amp;" mois et ","")&amp;DATEDIF(TODAY(),I33,"md")&amp;" jours"))</f>
      </c>
      <c r="E33" s="454">
        <v>0</v>
      </c>
      <c r="F33" s="454">
        <v>0</v>
      </c>
      <c r="G33" s="454">
        <v>0</v>
      </c>
      <c r="I33" s="456"/>
      <c r="J33" s="457">
        <f t="shared" si="1"/>
        <v>0</v>
      </c>
      <c r="K33" s="458" t="str">
        <f t="shared" si="2"/>
        <v>à commander</v>
      </c>
    </row>
    <row r="34" spans="2:11" ht="18" thickBot="1" thickTop="1">
      <c r="B34" s="459"/>
      <c r="C34" s="462" t="s">
        <v>69</v>
      </c>
      <c r="D34" s="453">
        <f ca="1">IF(OR(A1="",I34=""),"",IF(I34&lt;=TODAY(),"Périmé",IF(DATEDIF(TODAY(),I34,"m")&gt;0,DATEDIF(TODAY(),I34,"m")&amp;" mois et ","")&amp;DATEDIF(TODAY(),I34,"md")&amp;" jours"))</f>
      </c>
      <c r="E34" s="454">
        <v>0</v>
      </c>
      <c r="F34" s="454">
        <v>0</v>
      </c>
      <c r="G34" s="454">
        <v>0</v>
      </c>
      <c r="I34" s="456"/>
      <c r="J34" s="457">
        <f t="shared" si="1"/>
        <v>0</v>
      </c>
      <c r="K34" s="458" t="str">
        <f t="shared" si="2"/>
        <v>à commander</v>
      </c>
    </row>
    <row r="35" spans="2:11" ht="18" thickBot="1" thickTop="1">
      <c r="B35" s="459"/>
      <c r="C35" s="462" t="s">
        <v>22</v>
      </c>
      <c r="D35" s="453">
        <f ca="1">IF(OR(A1="",I35=""),"",IF(I35&lt;=TODAY(),"Périmé",IF(DATEDIF(TODAY(),I35,"m")&gt;0,DATEDIF(TODAY(),I35,"m")&amp;" mois et ","")&amp;DATEDIF(TODAY(),I35,"md")&amp;" jours"))</f>
      </c>
      <c r="E35" s="454">
        <v>0</v>
      </c>
      <c r="F35" s="454">
        <v>0</v>
      </c>
      <c r="G35" s="454">
        <v>0</v>
      </c>
      <c r="I35" s="456"/>
      <c r="J35" s="457">
        <f t="shared" si="1"/>
        <v>0</v>
      </c>
      <c r="K35" s="458" t="str">
        <f>IF(OR(I36&lt;=5,I36="Périmé"),"à commander","")</f>
        <v>à commander</v>
      </c>
    </row>
    <row r="36" spans="2:11" ht="18" thickBot="1" thickTop="1">
      <c r="B36" s="459"/>
      <c r="C36" s="462" t="s">
        <v>29</v>
      </c>
      <c r="D36" s="453">
        <f ca="1">IF(OR(A1="",I36=""),"",IF(I36&lt;=TODAY(),"Périmé",IF(DATEDIF(TODAY(),I36,"m")&gt;0,DATEDIF(TODAY(),I36,"m")&amp;" mois et ","")&amp;DATEDIF(TODAY(),I36,"md")&amp;" jours"))</f>
      </c>
      <c r="E36" s="454">
        <v>0</v>
      </c>
      <c r="F36" s="454">
        <v>0</v>
      </c>
      <c r="G36" s="454">
        <v>0</v>
      </c>
      <c r="I36" s="466"/>
      <c r="J36" s="457">
        <f t="shared" si="1"/>
        <v>0</v>
      </c>
      <c r="K36" s="458" t="str">
        <f>IF(OR(I37&lt;=5,I37="Périmé"),"à commander","")</f>
        <v>à commander</v>
      </c>
    </row>
    <row r="37" spans="2:11" ht="18" thickBot="1" thickTop="1">
      <c r="B37" s="459"/>
      <c r="C37" s="462" t="s">
        <v>30</v>
      </c>
      <c r="D37" s="453">
        <f ca="1">IF(OR(A1="",I37=""),"",IF(I37&lt;=TODAY(),"Périmé",IF(DATEDIF(TODAY(),I37,"m")&gt;0,DATEDIF(TODAY(),I37,"m")&amp;" mois et ","")&amp;DATEDIF(TODAY(),I37,"md")&amp;" jours"))</f>
      </c>
      <c r="E37" s="454">
        <v>0</v>
      </c>
      <c r="F37" s="454">
        <v>0</v>
      </c>
      <c r="G37" s="454">
        <v>0</v>
      </c>
      <c r="I37" s="456"/>
      <c r="J37" s="457">
        <f t="shared" si="1"/>
        <v>0</v>
      </c>
      <c r="K37" s="458" t="str">
        <f aca="true" t="shared" si="3" ref="K37:K48">IF(OR(G37&lt;=5,G37="Périmé"),"à commander","")</f>
        <v>à commander</v>
      </c>
    </row>
    <row r="38" spans="2:11" ht="18" thickBot="1" thickTop="1">
      <c r="B38" s="459"/>
      <c r="C38" s="462" t="s">
        <v>27</v>
      </c>
      <c r="D38" s="453">
        <f ca="1">IF(OR(A1="",I38=""),"",IF(I38&lt;=TODAY(),"Périmé",IF(DATEDIF(TODAY(),I38,"m")&gt;0,DATEDIF(TODAY(),I38,"m")&amp;" mois et ","")&amp;DATEDIF(TODAY(),I38,"md")&amp;" jours"))</f>
      </c>
      <c r="E38" s="454">
        <v>0</v>
      </c>
      <c r="F38" s="454">
        <v>0</v>
      </c>
      <c r="G38" s="454">
        <v>0</v>
      </c>
      <c r="I38" s="456"/>
      <c r="J38" s="457">
        <f t="shared" si="1"/>
        <v>0</v>
      </c>
      <c r="K38" s="458" t="str">
        <f t="shared" si="3"/>
        <v>à commander</v>
      </c>
    </row>
    <row r="39" spans="2:11" ht="18" thickBot="1" thickTop="1">
      <c r="B39" s="459"/>
      <c r="C39" s="462" t="s">
        <v>66</v>
      </c>
      <c r="D39" s="453">
        <f ca="1">IF(OR(A1="",I39=""),"",IF(I39&lt;=TODAY(),"Périmé",IF(DATEDIF(TODAY(),I39,"m")&gt;0,DATEDIF(TODAY(),I39,"m")&amp;" mois et ","")&amp;DATEDIF(TODAY(),I39,"md")&amp;" jours"))</f>
      </c>
      <c r="E39" s="454">
        <v>0</v>
      </c>
      <c r="F39" s="454">
        <v>0</v>
      </c>
      <c r="G39" s="454">
        <v>0</v>
      </c>
      <c r="I39" s="456"/>
      <c r="J39" s="457">
        <f t="shared" si="1"/>
        <v>0</v>
      </c>
      <c r="K39" s="458" t="str">
        <f t="shared" si="3"/>
        <v>à commander</v>
      </c>
    </row>
    <row r="40" spans="2:11" ht="18" thickBot="1" thickTop="1">
      <c r="B40" s="459"/>
      <c r="C40" s="462" t="s">
        <v>55</v>
      </c>
      <c r="D40" s="453">
        <f ca="1">IF(OR(A1="",I40=""),"",IF(I40&lt;=TODAY(),"Périmé",IF(DATEDIF(TODAY(),I40,"m")&gt;0,DATEDIF(TODAY(),I40,"m")&amp;" mois et ","")&amp;DATEDIF(TODAY(),I40,"md")&amp;" jours"))</f>
      </c>
      <c r="E40" s="454">
        <v>0</v>
      </c>
      <c r="F40" s="454">
        <v>0</v>
      </c>
      <c r="G40" s="454">
        <v>0</v>
      </c>
      <c r="I40" s="456"/>
      <c r="J40" s="457">
        <f t="shared" si="1"/>
        <v>0</v>
      </c>
      <c r="K40" s="458" t="str">
        <f t="shared" si="3"/>
        <v>à commander</v>
      </c>
    </row>
    <row r="41" spans="2:11" ht="18" thickBot="1" thickTop="1">
      <c r="B41" s="459"/>
      <c r="C41" s="462" t="s">
        <v>67</v>
      </c>
      <c r="D41" s="453">
        <f ca="1">IF(OR(A1="",I41=""),"",IF(I41&lt;=TODAY(),"Périmé",IF(DATEDIF(TODAY(),I41,"m")&gt;0,DATEDIF(TODAY(),I41,"m")&amp;" mois et ","")&amp;DATEDIF(TODAY(),I41,"md")&amp;" jours"))</f>
      </c>
      <c r="E41" s="454">
        <v>0</v>
      </c>
      <c r="F41" s="454">
        <v>0</v>
      </c>
      <c r="G41" s="454">
        <v>0</v>
      </c>
      <c r="I41" s="456"/>
      <c r="J41" s="457">
        <f t="shared" si="1"/>
        <v>0</v>
      </c>
      <c r="K41" s="458" t="str">
        <f t="shared" si="3"/>
        <v>à commander</v>
      </c>
    </row>
    <row r="42" spans="2:11" ht="18" thickBot="1" thickTop="1">
      <c r="B42" s="459"/>
      <c r="C42" s="462" t="s">
        <v>70</v>
      </c>
      <c r="D42" s="453">
        <f ca="1">IF(OR(A1="",I42=""),"",IF(I42&lt;=TODAY(),"Périmé",IF(DATEDIF(TODAY(),I42,"m")&gt;0,DATEDIF(TODAY(),I42,"m")&amp;" mois et ","")&amp;DATEDIF(TODAY(),I42,"md")&amp;" jours"))</f>
      </c>
      <c r="E42" s="454">
        <v>0</v>
      </c>
      <c r="F42" s="454">
        <v>0</v>
      </c>
      <c r="G42" s="454">
        <v>0</v>
      </c>
      <c r="I42" s="456"/>
      <c r="J42" s="457">
        <f t="shared" si="1"/>
        <v>0</v>
      </c>
      <c r="K42" s="458" t="str">
        <f t="shared" si="3"/>
        <v>à commander</v>
      </c>
    </row>
    <row r="43" spans="2:11" ht="18" thickBot="1" thickTop="1">
      <c r="B43" s="459"/>
      <c r="C43" s="462" t="s">
        <v>42</v>
      </c>
      <c r="D43" s="453">
        <f ca="1">IF(OR(A1="",I43=""),"",IF(I43&lt;=TODAY(),"Périmé",IF(DATEDIF(TODAY(),I43,"m")&gt;0,DATEDIF(TODAY(),I43,"m")&amp;" mois et ","")&amp;DATEDIF(TODAY(),I43,"md")&amp;" jours"))</f>
      </c>
      <c r="E43" s="454">
        <v>0</v>
      </c>
      <c r="F43" s="454">
        <v>0</v>
      </c>
      <c r="G43" s="454">
        <v>0</v>
      </c>
      <c r="I43" s="456"/>
      <c r="J43" s="457">
        <f t="shared" si="1"/>
        <v>0</v>
      </c>
      <c r="K43" s="458" t="str">
        <f t="shared" si="3"/>
        <v>à commander</v>
      </c>
    </row>
    <row r="44" spans="2:11" ht="18" thickBot="1" thickTop="1">
      <c r="B44" s="459"/>
      <c r="C44" s="462" t="s">
        <v>32</v>
      </c>
      <c r="D44" s="453">
        <f ca="1">IF(OR(A1="",I44=""),"",IF(I44&lt;=TODAY(),"Périmé",IF(DATEDIF(TODAY(),I44,"m")&gt;0,DATEDIF(TODAY(),I44,"m")&amp;" mois et ","")&amp;DATEDIF(TODAY(),I44,"md")&amp;" jours"))</f>
      </c>
      <c r="E44" s="454">
        <v>0</v>
      </c>
      <c r="F44" s="454">
        <v>0</v>
      </c>
      <c r="G44" s="454">
        <v>0</v>
      </c>
      <c r="I44" s="456"/>
      <c r="J44" s="457">
        <f t="shared" si="1"/>
        <v>0</v>
      </c>
      <c r="K44" s="458" t="str">
        <f t="shared" si="3"/>
        <v>à commander</v>
      </c>
    </row>
    <row r="45" spans="2:11" ht="18" thickBot="1" thickTop="1">
      <c r="B45" s="459"/>
      <c r="C45" s="462" t="s">
        <v>58</v>
      </c>
      <c r="D45" s="453">
        <f ca="1">IF(OR(A1="",I45=""),"",IF(I45&lt;=TODAY(),"Périmé",IF(DATEDIF(TODAY(),I45,"m")&gt;0,DATEDIF(TODAY(),I45,"m")&amp;" mois et ","")&amp;DATEDIF(TODAY(),I45,"md")&amp;" jours"))</f>
      </c>
      <c r="E45" s="454">
        <v>0</v>
      </c>
      <c r="F45" s="454">
        <v>0</v>
      </c>
      <c r="G45" s="454">
        <v>0</v>
      </c>
      <c r="I45" s="456"/>
      <c r="J45" s="457">
        <f t="shared" si="1"/>
        <v>0</v>
      </c>
      <c r="K45" s="458" t="str">
        <f t="shared" si="3"/>
        <v>à commander</v>
      </c>
    </row>
    <row r="46" spans="2:11" ht="18" thickBot="1" thickTop="1">
      <c r="B46" s="459"/>
      <c r="C46" s="462" t="s">
        <v>61</v>
      </c>
      <c r="D46" s="453">
        <f ca="1">IF(OR(A1="",I46=""),"",IF(I46&lt;=TODAY(),"Périmé",IF(DATEDIF(TODAY(),I46,"m")&gt;0,DATEDIF(TODAY(),I46,"m")&amp;" mois et ","")&amp;DATEDIF(TODAY(),I46,"md")&amp;" jours"))</f>
      </c>
      <c r="E46" s="454">
        <v>0</v>
      </c>
      <c r="F46" s="454">
        <v>0</v>
      </c>
      <c r="G46" s="454">
        <v>0</v>
      </c>
      <c r="I46" s="456"/>
      <c r="J46" s="457">
        <f t="shared" si="1"/>
        <v>0</v>
      </c>
      <c r="K46" s="458" t="str">
        <f t="shared" si="3"/>
        <v>à commander</v>
      </c>
    </row>
    <row r="47" spans="2:11" ht="18" thickBot="1" thickTop="1">
      <c r="B47" s="459"/>
      <c r="C47" s="462" t="s">
        <v>72</v>
      </c>
      <c r="D47" s="453">
        <f ca="1">IF(OR(A1="",I47=""),"",IF(I47&lt;=TODAY(),"Périmé",IF(DATEDIF(TODAY(),I47,"m")&gt;0,DATEDIF(TODAY(),I47,"m")&amp;" mois et ","")&amp;DATEDIF(TODAY(),I47,"md")&amp;" jours"))</f>
      </c>
      <c r="E47" s="454">
        <v>0</v>
      </c>
      <c r="F47" s="454">
        <v>0</v>
      </c>
      <c r="G47" s="454">
        <v>0</v>
      </c>
      <c r="I47" s="456"/>
      <c r="J47" s="457">
        <f t="shared" si="1"/>
        <v>0</v>
      </c>
      <c r="K47" s="458" t="str">
        <f t="shared" si="3"/>
        <v>à commander</v>
      </c>
    </row>
    <row r="48" spans="2:11" ht="18" thickBot="1" thickTop="1">
      <c r="B48" s="459"/>
      <c r="C48" s="462" t="s">
        <v>38</v>
      </c>
      <c r="D48" s="453">
        <f ca="1">IF(OR(A1="",I48=""),"",IF(I48&lt;=TODAY(),"Périmé",IF(DATEDIF(TODAY(),I48,"m")&gt;0,DATEDIF(TODAY(),I48,"m")&amp;" mois et ","")&amp;DATEDIF(TODAY(),I48,"md")&amp;" jours"))</f>
      </c>
      <c r="E48" s="454">
        <v>0</v>
      </c>
      <c r="F48" s="454">
        <v>0</v>
      </c>
      <c r="G48" s="454">
        <v>0</v>
      </c>
      <c r="I48" s="456"/>
      <c r="J48" s="457">
        <f t="shared" si="1"/>
        <v>0</v>
      </c>
      <c r="K48" s="458" t="str">
        <f t="shared" si="3"/>
        <v>à commander</v>
      </c>
    </row>
    <row r="49" spans="2:11" ht="18" thickBot="1" thickTop="1">
      <c r="B49" s="459"/>
      <c r="C49" s="462" t="s">
        <v>68</v>
      </c>
      <c r="D49" s="453">
        <f ca="1">IF(OR(A1="",I49=""),"",IF(I49&lt;=TODAY(),"Périmé",IF(DATEDIF(TODAY(),I49,"m")&gt;0,DATEDIF(TODAY(),I49,"m")&amp;" mois et ","")&amp;DATEDIF(TODAY(),I49,"md")&amp;" jours"))</f>
      </c>
      <c r="E49" s="454">
        <v>0</v>
      </c>
      <c r="F49" s="454">
        <v>0</v>
      </c>
      <c r="G49" s="454">
        <v>0</v>
      </c>
      <c r="I49" s="466"/>
      <c r="J49" s="457">
        <f t="shared" si="1"/>
        <v>0</v>
      </c>
      <c r="K49" s="458" t="str">
        <f>IF(OR(J49&lt;=5,G49="Périmé"),"à commander","")</f>
        <v>à commander</v>
      </c>
    </row>
    <row r="50" spans="2:11" ht="18" thickBot="1" thickTop="1">
      <c r="B50" s="459"/>
      <c r="C50" s="462" t="s">
        <v>53</v>
      </c>
      <c r="D50" s="453">
        <f ca="1">IF(OR(A1="",I50=""),"",IF(I50&lt;=TODAY(),"Périmé",IF(DATEDIF(TODAY(),I50,"m")&gt;0,DATEDIF(TODAY(),I50,"m")&amp;" mois et ","")&amp;DATEDIF(TODAY(),I50,"md")&amp;" jours"))</f>
      </c>
      <c r="E50" s="454">
        <v>0</v>
      </c>
      <c r="F50" s="454">
        <v>0</v>
      </c>
      <c r="G50" s="454">
        <v>0</v>
      </c>
      <c r="I50" s="456"/>
      <c r="J50" s="457">
        <f aca="true" t="shared" si="4" ref="J50:J61">SUM(G50*B50)</f>
        <v>0</v>
      </c>
      <c r="K50" s="458" t="str">
        <f>IF(OR(G50&lt;=5,G50="Périmé"),"à commander","")</f>
        <v>à commander</v>
      </c>
    </row>
    <row r="51" spans="2:11" ht="18" thickBot="1" thickTop="1">
      <c r="B51" s="459"/>
      <c r="C51" s="463" t="s">
        <v>81</v>
      </c>
      <c r="D51" s="453">
        <f ca="1">IF(OR(A1="",I51=""),"",IF(I51&lt;=TODAY(),"Périmé",IF(DATEDIF(TODAY(),I51,"m")&gt;0,DATEDIF(TODAY(),I51,"m")&amp;" mois et ","")&amp;DATEDIF(TODAY(),I51,"md")&amp;" jours"))</f>
      </c>
      <c r="E51" s="454">
        <v>0</v>
      </c>
      <c r="F51" s="454">
        <v>0</v>
      </c>
      <c r="G51" s="454">
        <v>0</v>
      </c>
      <c r="I51" s="466"/>
      <c r="J51" s="457">
        <f t="shared" si="4"/>
        <v>0</v>
      </c>
      <c r="K51" s="458" t="str">
        <f>IF(OR(J51&lt;=5,G51="Périmé"),"à commander","")</f>
        <v>à commander</v>
      </c>
    </row>
    <row r="52" spans="2:11" ht="18" thickBot="1" thickTop="1">
      <c r="B52" s="459"/>
      <c r="C52" s="463" t="s">
        <v>75</v>
      </c>
      <c r="D52" s="453">
        <f ca="1">IF(OR(A1="",I52=""),"",IF(I52&lt;=TODAY(),"Périmé",IF(DATEDIF(TODAY(),I52,"m")&gt;0,DATEDIF(TODAY(),I52,"m")&amp;" mois et ","")&amp;DATEDIF(TODAY(),I52,"md")&amp;" jours"))</f>
      </c>
      <c r="E52" s="454">
        <v>0</v>
      </c>
      <c r="F52" s="454">
        <v>0</v>
      </c>
      <c r="G52" s="454">
        <v>0</v>
      </c>
      <c r="I52" s="456"/>
      <c r="J52" s="457">
        <f t="shared" si="4"/>
        <v>0</v>
      </c>
      <c r="K52" s="458" t="str">
        <f>IF(OR(G52&lt;=5,G52="Périmé"),"à commander","")</f>
        <v>à commander</v>
      </c>
    </row>
    <row r="53" spans="2:11" ht="18" thickBot="1" thickTop="1">
      <c r="B53" s="459"/>
      <c r="C53" s="138" t="s">
        <v>76</v>
      </c>
      <c r="D53" s="453">
        <f ca="1">IF(OR(A1="",I53=""),"",IF(I53&lt;=TODAY(),"Périmé",IF(DATEDIF(TODAY(),I53,"m")&gt;0,DATEDIF(TODAY(),I53,"m")&amp;" mois et ","")&amp;DATEDIF(TODAY(),I53,"md")&amp;" jours"))</f>
      </c>
      <c r="E53" s="454">
        <v>0</v>
      </c>
      <c r="F53" s="454">
        <v>0</v>
      </c>
      <c r="G53" s="454">
        <v>0</v>
      </c>
      <c r="I53" s="466"/>
      <c r="J53" s="457">
        <f t="shared" si="4"/>
        <v>0</v>
      </c>
      <c r="K53" s="458" t="str">
        <f>IF(OR(J53&lt;=5,G53="Périmé"),"à commander","")</f>
        <v>à commander</v>
      </c>
    </row>
    <row r="54" spans="2:11" ht="18" thickBot="1" thickTop="1">
      <c r="B54" s="459"/>
      <c r="C54" s="153" t="s">
        <v>78</v>
      </c>
      <c r="D54" s="453">
        <f ca="1">IF(OR(A1="",I54=""),"",IF(I54&lt;=TODAY(),"Périmé",IF(DATEDIF(TODAY(),I54,"m")&gt;0,DATEDIF(TODAY(),I54,"m")&amp;" mois et ","")&amp;DATEDIF(TODAY(),I54,"md")&amp;" jours"))</f>
      </c>
      <c r="E54" s="454">
        <v>0</v>
      </c>
      <c r="F54" s="454">
        <v>0</v>
      </c>
      <c r="G54" s="454">
        <v>0</v>
      </c>
      <c r="I54" s="456"/>
      <c r="J54" s="457">
        <f t="shared" si="4"/>
        <v>0</v>
      </c>
      <c r="K54" s="458" t="str">
        <f>IF(OR(G54&lt;=5,G54="Périmé"),"à commander","")</f>
        <v>à commander</v>
      </c>
    </row>
    <row r="55" spans="2:11" ht="18" thickBot="1" thickTop="1">
      <c r="B55" s="459"/>
      <c r="C55" s="463" t="s">
        <v>79</v>
      </c>
      <c r="D55" s="453">
        <f ca="1">IF(OR(A1="",I55=""),"",IF(I55&lt;=TODAY(),"Périmé",IF(DATEDIF(TODAY(),I55,"m")&gt;0,DATEDIF(TODAY(),I55,"m")&amp;" mois et ","")&amp;DATEDIF(TODAY(),I55,"md")&amp;" jours"))</f>
      </c>
      <c r="E55" s="454">
        <v>0</v>
      </c>
      <c r="F55" s="454">
        <v>0</v>
      </c>
      <c r="G55" s="454">
        <v>0</v>
      </c>
      <c r="I55" s="466"/>
      <c r="J55" s="457">
        <f t="shared" si="4"/>
        <v>0</v>
      </c>
      <c r="K55" s="458" t="str">
        <f>IF(OR(J55&lt;=5,G55="Périmé"),"à commander","")</f>
        <v>à commander</v>
      </c>
    </row>
    <row r="56" spans="2:11" ht="18" thickBot="1" thickTop="1">
      <c r="B56" s="459"/>
      <c r="C56" s="464" t="s">
        <v>80</v>
      </c>
      <c r="D56" s="453">
        <f ca="1">IF(OR(A1="",I56=""),"",IF(I56&lt;=TODAY(),"Périmé",IF(DATEDIF(TODAY(),I56,"m")&gt;0,DATEDIF(TODAY(),I56,"m")&amp;" mois et ","")&amp;DATEDIF(TODAY(),I56,"md")&amp;" jours"))</f>
      </c>
      <c r="E56" s="454">
        <v>0</v>
      </c>
      <c r="F56" s="454">
        <v>0</v>
      </c>
      <c r="G56" s="454">
        <v>0</v>
      </c>
      <c r="I56" s="456"/>
      <c r="J56" s="457">
        <f t="shared" si="4"/>
        <v>0</v>
      </c>
      <c r="K56" s="458" t="str">
        <f>IF(OR(G56&lt;=5,G56="Périmé"),"à commander","")</f>
        <v>à commander</v>
      </c>
    </row>
    <row r="57" spans="2:11" ht="18" thickBot="1" thickTop="1">
      <c r="B57" s="459"/>
      <c r="C57" s="465"/>
      <c r="D57" s="453">
        <f ca="1">IF(OR(A1="",I57=""),"",IF(I57&lt;=TODAY(),"Périmé",IF(DATEDIF(TODAY(),I57,"m")&gt;0,DATEDIF(TODAY(),I57,"m")&amp;" mois et ","")&amp;DATEDIF(TODAY(),I57,"md")&amp;" jours"))</f>
      </c>
      <c r="E57" s="454">
        <v>0</v>
      </c>
      <c r="F57" s="454">
        <v>0</v>
      </c>
      <c r="G57" s="454">
        <v>0</v>
      </c>
      <c r="I57" s="466"/>
      <c r="J57" s="457">
        <f t="shared" si="4"/>
        <v>0</v>
      </c>
      <c r="K57" s="458" t="str">
        <f>IF(OR(J57&lt;=5,G57="Périmé"),"à commander","")</f>
        <v>à commander</v>
      </c>
    </row>
    <row r="58" spans="2:11" ht="18" thickBot="1" thickTop="1">
      <c r="B58" s="459"/>
      <c r="C58" s="465"/>
      <c r="D58" s="453">
        <f ca="1">IF(OR(A1="",I58=""),"",IF(I58&lt;=TODAY(),"Périmé",IF(DATEDIF(TODAY(),I58,"m")&gt;0,DATEDIF(TODAY(),I58,"m")&amp;" mois et ","")&amp;DATEDIF(TODAY(),I58,"md")&amp;" jours"))</f>
      </c>
      <c r="E58" s="454">
        <v>0</v>
      </c>
      <c r="F58" s="454">
        <v>0</v>
      </c>
      <c r="G58" s="454">
        <v>0</v>
      </c>
      <c r="I58" s="456"/>
      <c r="J58" s="457">
        <f t="shared" si="4"/>
        <v>0</v>
      </c>
      <c r="K58" s="458" t="str">
        <f>IF(OR(G58&lt;=5,G58="Périmé"),"à commander","")</f>
        <v>à commander</v>
      </c>
    </row>
    <row r="59" spans="2:11" ht="18" thickBot="1" thickTop="1">
      <c r="B59" s="459"/>
      <c r="C59" s="465"/>
      <c r="D59" s="453">
        <f ca="1">IF(OR(A1="",I59=""),"",IF(I59&lt;=TODAY(),"Périmé",IF(DATEDIF(TODAY(),I59,"m")&gt;0,DATEDIF(TODAY(),I59,"m")&amp;" mois et ","")&amp;DATEDIF(TODAY(),I59,"md")&amp;" jours"))</f>
      </c>
      <c r="E59" s="454">
        <v>0</v>
      </c>
      <c r="F59" s="454">
        <v>0</v>
      </c>
      <c r="G59" s="454">
        <v>0</v>
      </c>
      <c r="I59" s="466"/>
      <c r="J59" s="457">
        <f t="shared" si="4"/>
        <v>0</v>
      </c>
      <c r="K59" s="458" t="str">
        <f>IF(OR(J59&lt;=5,G59="Périmé"),"à commander","")</f>
        <v>à commander</v>
      </c>
    </row>
    <row r="60" spans="2:11" ht="18" thickBot="1" thickTop="1">
      <c r="B60" s="459"/>
      <c r="C60" s="465"/>
      <c r="D60" s="453">
        <f ca="1">IF(OR(A1="",I60=""),"",IF(I60&lt;=TODAY(),"Périmé",IF(DATEDIF(TODAY(),I60,"m")&gt;0,DATEDIF(TODAY(),I60,"m")&amp;" mois et ","")&amp;DATEDIF(TODAY(),I60,"md")&amp;" jours"))</f>
      </c>
      <c r="E60" s="454">
        <v>0</v>
      </c>
      <c r="F60" s="454">
        <v>0</v>
      </c>
      <c r="G60" s="454">
        <v>0</v>
      </c>
      <c r="I60" s="456"/>
      <c r="J60" s="457">
        <f t="shared" si="4"/>
        <v>0</v>
      </c>
      <c r="K60" s="458" t="str">
        <f>IF(OR(G60&lt;=5,G60="Périmé"),"à commander","")</f>
        <v>à commander</v>
      </c>
    </row>
    <row r="61" spans="2:11" ht="18" thickBot="1" thickTop="1">
      <c r="B61" s="459"/>
      <c r="C61" s="465"/>
      <c r="D61" s="453">
        <f ca="1">IF(OR(A1="",I61=""),"",IF(I61&lt;=TODAY(),"Périmé",IF(DATEDIF(TODAY(),I61,"m")&gt;0,DATEDIF(TODAY(),I61,"m")&amp;" mois et ","")&amp;DATEDIF(TODAY(),I61,"md")&amp;" jours"))</f>
      </c>
      <c r="E61" s="454">
        <v>0</v>
      </c>
      <c r="F61" s="454">
        <v>0</v>
      </c>
      <c r="G61" s="454">
        <v>0</v>
      </c>
      <c r="I61" s="466"/>
      <c r="J61" s="457">
        <f t="shared" si="4"/>
        <v>0</v>
      </c>
      <c r="K61" s="458" t="str">
        <f>IF(OR(J61&lt;=5,G61="Périmé"),"à commander","")</f>
        <v>à commander</v>
      </c>
    </row>
    <row r="62" ht="16.5" thickTop="1"/>
  </sheetData>
  <sheetProtection/>
  <conditionalFormatting sqref="K2:K61">
    <cfRule type="expression" priority="1" dxfId="0" stopIfTrue="1">
      <formula>MODE(ROW(),2)</formula>
    </cfRule>
  </conditionalFormatting>
  <conditionalFormatting sqref="B2:J3 B5:J61">
    <cfRule type="expression" priority="2" dxfId="0" stopIfTrue="1">
      <formula>MODE(ROW(),4)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/>
  <dimension ref="B1:D53"/>
  <sheetViews>
    <sheetView zoomScalePageLayoutView="0" workbookViewId="0" topLeftCell="A1">
      <selection activeCell="C3" sqref="C3"/>
    </sheetView>
  </sheetViews>
  <sheetFormatPr defaultColWidth="11.421875" defaultRowHeight="12.75"/>
  <cols>
    <col min="2" max="2" width="26.7109375" style="112" customWidth="1"/>
    <col min="3" max="3" width="21.28125" style="0" bestFit="1" customWidth="1"/>
    <col min="4" max="4" width="10.140625" style="0" bestFit="1" customWidth="1"/>
  </cols>
  <sheetData>
    <row r="1" ht="12.75">
      <c r="C1" t="s">
        <v>54</v>
      </c>
    </row>
    <row r="3" spans="2:4" ht="12.75">
      <c r="B3" s="477"/>
      <c r="C3" s="476" t="s">
        <v>21</v>
      </c>
      <c r="D3" s="476">
        <v>42976</v>
      </c>
    </row>
    <row r="4" spans="2:4" ht="12.75">
      <c r="B4" s="478"/>
      <c r="C4" s="195" t="s">
        <v>64</v>
      </c>
      <c r="D4" s="479">
        <v>42896</v>
      </c>
    </row>
    <row r="5" spans="2:4" ht="12.75">
      <c r="B5" s="478"/>
      <c r="C5" s="195" t="s">
        <v>19</v>
      </c>
      <c r="D5" s="479">
        <v>42896</v>
      </c>
    </row>
    <row r="6" spans="2:4" ht="12.75">
      <c r="B6" s="478"/>
      <c r="C6" s="195" t="s">
        <v>65</v>
      </c>
      <c r="D6" s="479">
        <v>42948</v>
      </c>
    </row>
    <row r="7" spans="2:4" ht="12.75">
      <c r="B7" s="478"/>
      <c r="C7" s="195" t="s">
        <v>40</v>
      </c>
      <c r="D7" s="479">
        <v>42957</v>
      </c>
    </row>
    <row r="8" spans="2:4" ht="12.75">
      <c r="B8" s="478"/>
      <c r="C8" s="195" t="s">
        <v>24</v>
      </c>
      <c r="D8" s="479">
        <v>42959</v>
      </c>
    </row>
    <row r="9" spans="2:4" ht="12.75">
      <c r="B9" s="478"/>
      <c r="C9" s="195" t="s">
        <v>26</v>
      </c>
      <c r="D9" s="479"/>
    </row>
    <row r="10" spans="2:4" ht="12.75">
      <c r="B10" s="478"/>
      <c r="C10" s="195" t="s">
        <v>62</v>
      </c>
      <c r="D10" s="479"/>
    </row>
    <row r="11" spans="2:4" ht="12.75">
      <c r="B11" s="478"/>
      <c r="C11" s="195" t="s">
        <v>23</v>
      </c>
      <c r="D11" s="479"/>
    </row>
    <row r="12" spans="2:4" ht="12.75">
      <c r="B12" s="478"/>
      <c r="C12" s="195" t="s">
        <v>51</v>
      </c>
      <c r="D12" s="479"/>
    </row>
    <row r="13" spans="2:4" ht="12.75">
      <c r="B13" s="478"/>
      <c r="C13" s="195" t="s">
        <v>25</v>
      </c>
      <c r="D13" s="479"/>
    </row>
    <row r="14" spans="2:4" ht="12.75">
      <c r="B14" s="478"/>
      <c r="C14" s="195" t="s">
        <v>31</v>
      </c>
      <c r="D14" s="479"/>
    </row>
    <row r="15" spans="2:4" ht="12.75">
      <c r="B15" s="478"/>
      <c r="C15" s="195" t="s">
        <v>63</v>
      </c>
      <c r="D15" s="479"/>
    </row>
    <row r="16" spans="2:4" ht="12.75">
      <c r="B16" s="478"/>
      <c r="C16" s="195" t="s">
        <v>52</v>
      </c>
      <c r="D16" s="479"/>
    </row>
    <row r="17" spans="2:4" ht="12.75">
      <c r="B17" s="478"/>
      <c r="C17" s="195" t="s">
        <v>60</v>
      </c>
      <c r="D17" s="479"/>
    </row>
    <row r="18" spans="2:4" ht="12.75">
      <c r="B18" s="478"/>
      <c r="C18" s="195" t="s">
        <v>34</v>
      </c>
      <c r="D18" s="479"/>
    </row>
    <row r="19" spans="2:4" ht="12.75">
      <c r="B19" s="478"/>
      <c r="C19" s="195" t="s">
        <v>35</v>
      </c>
      <c r="D19" s="479"/>
    </row>
    <row r="20" spans="2:4" ht="12.75">
      <c r="B20" s="478"/>
      <c r="C20" s="195" t="s">
        <v>56</v>
      </c>
      <c r="D20" s="479"/>
    </row>
    <row r="21" spans="2:4" ht="12.75">
      <c r="B21" s="478"/>
      <c r="C21" s="195" t="s">
        <v>36</v>
      </c>
      <c r="D21" s="479"/>
    </row>
    <row r="22" spans="2:4" ht="12.75">
      <c r="B22" s="478"/>
      <c r="C22" s="195" t="s">
        <v>39</v>
      </c>
      <c r="D22" s="479"/>
    </row>
    <row r="23" spans="2:4" ht="12.75">
      <c r="B23" s="478"/>
      <c r="C23" s="195" t="s">
        <v>28</v>
      </c>
      <c r="D23" s="479"/>
    </row>
    <row r="24" spans="2:4" ht="12.75">
      <c r="B24" s="478"/>
      <c r="C24" s="195" t="s">
        <v>44</v>
      </c>
      <c r="D24" s="479"/>
    </row>
    <row r="25" spans="2:4" ht="12.75">
      <c r="B25" s="478"/>
      <c r="C25" s="195" t="s">
        <v>44</v>
      </c>
      <c r="D25" s="479"/>
    </row>
    <row r="26" spans="2:4" ht="12.75">
      <c r="B26" s="478"/>
      <c r="C26" s="195" t="s">
        <v>50</v>
      </c>
      <c r="D26" s="479"/>
    </row>
    <row r="27" spans="2:4" ht="12.75">
      <c r="B27" s="478"/>
      <c r="C27" s="195" t="s">
        <v>41</v>
      </c>
      <c r="D27" s="479"/>
    </row>
    <row r="28" spans="2:4" ht="12.75">
      <c r="B28" s="478"/>
      <c r="C28" s="195" t="s">
        <v>71</v>
      </c>
      <c r="D28" s="479"/>
    </row>
    <row r="29" spans="2:4" ht="12.75">
      <c r="B29" s="478"/>
      <c r="C29" s="195" t="s">
        <v>57</v>
      </c>
      <c r="D29" s="479"/>
    </row>
    <row r="30" spans="2:4" ht="12.75">
      <c r="B30" s="478"/>
      <c r="C30" s="195" t="s">
        <v>69</v>
      </c>
      <c r="D30" s="479"/>
    </row>
    <row r="31" spans="2:4" ht="12.75">
      <c r="B31" s="478"/>
      <c r="C31" s="195" t="s">
        <v>22</v>
      </c>
      <c r="D31" s="479"/>
    </row>
    <row r="32" spans="2:4" ht="12.75">
      <c r="B32" s="478"/>
      <c r="C32" s="195" t="s">
        <v>29</v>
      </c>
      <c r="D32" s="479"/>
    </row>
    <row r="33" spans="2:4" ht="12.75">
      <c r="B33" s="478"/>
      <c r="C33" s="195" t="s">
        <v>30</v>
      </c>
      <c r="D33" s="479"/>
    </row>
    <row r="34" spans="2:4" ht="12.75">
      <c r="B34" s="478"/>
      <c r="C34" s="195" t="s">
        <v>27</v>
      </c>
      <c r="D34" s="479"/>
    </row>
    <row r="35" spans="2:4" ht="12.75">
      <c r="B35" s="478"/>
      <c r="C35" s="195" t="s">
        <v>66</v>
      </c>
      <c r="D35" s="479"/>
    </row>
    <row r="36" spans="2:4" ht="12.75">
      <c r="B36" s="478"/>
      <c r="C36" s="195" t="s">
        <v>55</v>
      </c>
      <c r="D36" s="479"/>
    </row>
    <row r="37" spans="2:4" ht="12.75">
      <c r="B37" s="478"/>
      <c r="C37" s="195" t="s">
        <v>67</v>
      </c>
      <c r="D37" s="479"/>
    </row>
    <row r="38" spans="2:4" ht="12.75">
      <c r="B38" s="478"/>
      <c r="C38" s="195" t="s">
        <v>70</v>
      </c>
      <c r="D38" s="479"/>
    </row>
    <row r="39" spans="2:4" ht="12.75">
      <c r="B39" s="478"/>
      <c r="C39" s="195" t="s">
        <v>42</v>
      </c>
      <c r="D39" s="479"/>
    </row>
    <row r="40" spans="2:4" ht="12.75">
      <c r="B40" s="478"/>
      <c r="C40" s="195" t="s">
        <v>32</v>
      </c>
      <c r="D40" s="479"/>
    </row>
    <row r="41" spans="2:4" ht="12.75">
      <c r="B41" s="478"/>
      <c r="C41" s="195" t="s">
        <v>58</v>
      </c>
      <c r="D41" s="479"/>
    </row>
    <row r="42" spans="2:4" ht="12.75">
      <c r="B42" s="478"/>
      <c r="C42" s="195" t="s">
        <v>61</v>
      </c>
      <c r="D42" s="479"/>
    </row>
    <row r="43" spans="2:4" ht="12.75">
      <c r="B43" s="478"/>
      <c r="C43" s="195" t="s">
        <v>72</v>
      </c>
      <c r="D43" s="479"/>
    </row>
    <row r="44" spans="2:4" ht="12.75">
      <c r="B44" s="478"/>
      <c r="C44" s="195" t="s">
        <v>38</v>
      </c>
      <c r="D44" s="479"/>
    </row>
    <row r="45" spans="2:4" ht="12.75">
      <c r="B45" s="478"/>
      <c r="C45" s="195" t="s">
        <v>68</v>
      </c>
      <c r="D45" s="479"/>
    </row>
    <row r="46" spans="2:4" ht="12.75">
      <c r="B46" s="478"/>
      <c r="C46" s="195" t="s">
        <v>53</v>
      </c>
      <c r="D46" s="479"/>
    </row>
    <row r="47" spans="2:4" ht="12.75">
      <c r="B47" s="478"/>
      <c r="C47" s="195" t="s">
        <v>81</v>
      </c>
      <c r="D47" s="479"/>
    </row>
    <row r="48" spans="2:4" ht="12.75">
      <c r="B48" s="478"/>
      <c r="C48" s="195" t="s">
        <v>75</v>
      </c>
      <c r="D48" s="479"/>
    </row>
    <row r="49" spans="2:4" ht="12.75">
      <c r="B49" s="478"/>
      <c r="C49" s="195" t="s">
        <v>76</v>
      </c>
      <c r="D49" s="479"/>
    </row>
    <row r="50" spans="2:4" ht="12.75">
      <c r="B50" s="478"/>
      <c r="C50" s="195" t="s">
        <v>78</v>
      </c>
      <c r="D50" s="479"/>
    </row>
    <row r="51" spans="2:4" ht="12.75">
      <c r="B51" s="478"/>
      <c r="C51" s="195" t="s">
        <v>79</v>
      </c>
      <c r="D51" s="479"/>
    </row>
    <row r="52" spans="2:4" ht="12.75">
      <c r="B52" s="478"/>
      <c r="C52" s="195" t="s">
        <v>80</v>
      </c>
      <c r="D52" s="479"/>
    </row>
    <row r="53" ht="12.75">
      <c r="B53" s="478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1:V150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5.140625" style="175" customWidth="1"/>
    <col min="2" max="2" width="9.57421875" style="175" customWidth="1"/>
    <col min="3" max="4" width="6.28125" style="175" customWidth="1"/>
    <col min="5" max="6" width="4.8515625" style="175" customWidth="1"/>
    <col min="7" max="7" width="4.57421875" style="175" customWidth="1"/>
    <col min="8" max="8" width="8.57421875" style="175" customWidth="1"/>
    <col min="9" max="9" width="9.7109375" style="175" customWidth="1"/>
    <col min="10" max="10" width="9.421875" style="175" customWidth="1"/>
    <col min="11" max="11" width="34.7109375" style="175" customWidth="1"/>
    <col min="12" max="12" width="9.57421875" style="126" customWidth="1"/>
    <col min="13" max="13" width="6.57421875" style="175" customWidth="1"/>
    <col min="14" max="14" width="6.00390625" style="175" customWidth="1"/>
    <col min="15" max="15" width="4.57421875" style="175" customWidth="1"/>
    <col min="16" max="16" width="4.140625" style="175" customWidth="1"/>
    <col min="17" max="17" width="4.421875" style="175" customWidth="1"/>
    <col min="18" max="18" width="8.8515625" style="175" customWidth="1"/>
    <col min="19" max="19" width="9.140625" style="175" customWidth="1"/>
    <col min="20" max="20" width="9.421875" style="175" customWidth="1"/>
    <col min="21" max="16384" width="11.421875" style="175" customWidth="1"/>
  </cols>
  <sheetData>
    <row r="1" spans="1:19" ht="12.75">
      <c r="A1" s="172"/>
      <c r="B1" s="173" t="s">
        <v>230</v>
      </c>
      <c r="C1" s="174" t="s">
        <v>231</v>
      </c>
      <c r="E1" s="174" t="s">
        <v>232</v>
      </c>
      <c r="L1" s="176" t="s">
        <v>231</v>
      </c>
      <c r="M1" s="177"/>
      <c r="N1" s="178"/>
      <c r="O1" s="178"/>
      <c r="P1" s="178"/>
      <c r="Q1" s="178"/>
      <c r="R1" s="179"/>
      <c r="S1" s="178"/>
    </row>
    <row r="2" spans="1:20" ht="12.75">
      <c r="A2" s="180"/>
      <c r="B2" s="181"/>
      <c r="C2" s="182"/>
      <c r="D2" s="174" t="s">
        <v>233</v>
      </c>
      <c r="E2" s="180"/>
      <c r="F2" s="183"/>
      <c r="G2" s="179"/>
      <c r="H2" s="179"/>
      <c r="I2" s="183" t="s">
        <v>234</v>
      </c>
      <c r="J2" s="183"/>
      <c r="L2" s="184" t="s">
        <v>235</v>
      </c>
      <c r="M2" s="185"/>
      <c r="N2" s="504"/>
      <c r="O2" s="504"/>
      <c r="P2" s="504"/>
      <c r="Q2" s="186"/>
      <c r="R2" s="187"/>
      <c r="S2" s="179"/>
      <c r="T2" s="188"/>
    </row>
    <row r="3" spans="1:20" ht="12.75">
      <c r="A3" s="180" t="s">
        <v>236</v>
      </c>
      <c r="B3" s="500"/>
      <c r="C3" s="501"/>
      <c r="D3" s="180" t="s">
        <v>237</v>
      </c>
      <c r="E3" s="179"/>
      <c r="F3" s="183"/>
      <c r="G3" s="180"/>
      <c r="H3" s="179"/>
      <c r="I3" s="183" t="s">
        <v>238</v>
      </c>
      <c r="J3" s="183"/>
      <c r="K3" s="175" t="s">
        <v>231</v>
      </c>
      <c r="L3" s="189" t="s">
        <v>231</v>
      </c>
      <c r="M3" s="177"/>
      <c r="N3" s="178"/>
      <c r="O3" s="178"/>
      <c r="P3" s="178"/>
      <c r="Q3" s="178"/>
      <c r="R3" s="179"/>
      <c r="S3" s="179"/>
      <c r="T3" s="188"/>
    </row>
    <row r="4" spans="1:20" ht="12.75">
      <c r="A4" s="180"/>
      <c r="B4" s="502"/>
      <c r="C4" s="503"/>
      <c r="D4" s="180" t="s">
        <v>239</v>
      </c>
      <c r="E4" s="179"/>
      <c r="F4" s="183"/>
      <c r="G4" s="188"/>
      <c r="H4" s="188"/>
      <c r="I4" s="183" t="s">
        <v>240</v>
      </c>
      <c r="J4" s="183"/>
      <c r="L4" s="189"/>
      <c r="M4" s="177"/>
      <c r="N4" s="178"/>
      <c r="O4" s="178"/>
      <c r="P4" s="178"/>
      <c r="Q4" s="178"/>
      <c r="R4" s="188"/>
      <c r="S4" s="190" t="s">
        <v>324</v>
      </c>
      <c r="T4" s="191"/>
    </row>
    <row r="5" spans="1:21" ht="12.75">
      <c r="A5" s="192" t="s">
        <v>241</v>
      </c>
      <c r="B5" s="192" t="s">
        <v>242</v>
      </c>
      <c r="C5" s="192" t="s">
        <v>243</v>
      </c>
      <c r="D5" s="193" t="s">
        <v>244</v>
      </c>
      <c r="E5" s="193" t="s">
        <v>245</v>
      </c>
      <c r="F5" s="193" t="s">
        <v>246</v>
      </c>
      <c r="G5" s="193" t="s">
        <v>247</v>
      </c>
      <c r="H5" s="193" t="s">
        <v>248</v>
      </c>
      <c r="I5" s="193" t="s">
        <v>249</v>
      </c>
      <c r="J5" s="193" t="s">
        <v>250</v>
      </c>
      <c r="K5" s="193" t="s">
        <v>241</v>
      </c>
      <c r="L5" s="193" t="s">
        <v>242</v>
      </c>
      <c r="M5" s="193" t="s">
        <v>243</v>
      </c>
      <c r="N5" s="193" t="s">
        <v>251</v>
      </c>
      <c r="O5" s="193" t="s">
        <v>245</v>
      </c>
      <c r="P5" s="193" t="s">
        <v>246</v>
      </c>
      <c r="Q5" s="193" t="s">
        <v>247</v>
      </c>
      <c r="R5" s="193" t="s">
        <v>248</v>
      </c>
      <c r="S5" s="193" t="s">
        <v>249</v>
      </c>
      <c r="T5" s="194" t="s">
        <v>250</v>
      </c>
      <c r="U5" s="175" t="s">
        <v>231</v>
      </c>
    </row>
    <row r="6" spans="1:20" ht="12.75">
      <c r="A6" s="195" t="str">
        <f>MEDICAMENT!A67</f>
        <v>ACADREX </v>
      </c>
      <c r="B6" s="195" t="str">
        <f>MEDICAMENT!B67</f>
        <v>1 litre</v>
      </c>
      <c r="C6" s="251"/>
      <c r="D6" s="251"/>
      <c r="E6" s="251"/>
      <c r="F6" s="251"/>
      <c r="G6" s="251"/>
      <c r="H6" s="196">
        <f>MEDICAMENT!H67</f>
        <v>36.95</v>
      </c>
      <c r="I6" s="252">
        <f aca="true" t="shared" si="0" ref="I6:I53">(C6+E6+F6+G6)*H6</f>
        <v>0</v>
      </c>
      <c r="J6" s="252">
        <f aca="true" t="shared" si="1" ref="J6:J53">(C6*H6)+(D6*H6)+(E6+F6+G6)*H6</f>
        <v>0</v>
      </c>
      <c r="K6" s="195" t="str">
        <f>MEDICAMENT!A106</f>
        <v>NOROMECTIN 0,5 % PO / POUROMEC</v>
      </c>
      <c r="L6" s="195" t="str">
        <f>MEDICAMENT!B106</f>
        <v>250 ml</v>
      </c>
      <c r="M6" s="251"/>
      <c r="N6" s="251"/>
      <c r="O6" s="251"/>
      <c r="P6" s="251"/>
      <c r="Q6" s="251"/>
      <c r="R6" s="196">
        <f>MEDICAMENT!H106</f>
        <v>29.38</v>
      </c>
      <c r="S6" s="248">
        <f aca="true" t="shared" si="2" ref="S6:S53">(M6+O6+P6+Q6)*R6</f>
        <v>0</v>
      </c>
      <c r="T6" s="248">
        <f aca="true" t="shared" si="3" ref="T6:T53">(M6*R6)+(N6*R6)+(O6+P6+Q6)*R6</f>
        <v>0</v>
      </c>
    </row>
    <row r="7" spans="1:20" ht="12.75">
      <c r="A7" s="195" t="str">
        <f>MEDICAMENT!A68</f>
        <v>ASPIRINE 50</v>
      </c>
      <c r="B7" s="195" t="str">
        <f>MEDICAMENT!B68</f>
        <v>5 kg</v>
      </c>
      <c r="C7" s="251">
        <v>0</v>
      </c>
      <c r="D7" s="251">
        <v>1</v>
      </c>
      <c r="E7" s="251"/>
      <c r="F7" s="251"/>
      <c r="G7" s="251"/>
      <c r="H7" s="196">
        <f>MEDICAMENT!H68</f>
        <v>32.44</v>
      </c>
      <c r="I7" s="252">
        <f t="shared" si="0"/>
        <v>0</v>
      </c>
      <c r="J7" s="252">
        <f t="shared" si="1"/>
        <v>32.44</v>
      </c>
      <c r="K7" s="195" t="str">
        <f>MEDICAMENT!A107</f>
        <v>NOROMECTIN 0,5 % PO / POUROMEC</v>
      </c>
      <c r="L7" s="195" t="str">
        <f>MEDICAMENT!B107</f>
        <v>2,5 litres</v>
      </c>
      <c r="M7" s="251"/>
      <c r="N7" s="251"/>
      <c r="O7" s="251"/>
      <c r="P7" s="251"/>
      <c r="Q7" s="251"/>
      <c r="R7" s="196">
        <f>MEDICAMENT!H107</f>
        <v>250.89</v>
      </c>
      <c r="S7" s="248">
        <f t="shared" si="2"/>
        <v>0</v>
      </c>
      <c r="T7" s="248">
        <f t="shared" si="3"/>
        <v>0</v>
      </c>
    </row>
    <row r="8" spans="1:20" ht="12.75">
      <c r="A8" s="195" t="str">
        <f>MEDICAMENT!A69</f>
        <v>BAYCOX BOVIS</v>
      </c>
      <c r="B8" s="195" t="str">
        <f>MEDICAMENT!B69</f>
        <v>250 ml</v>
      </c>
      <c r="C8" s="251"/>
      <c r="D8" s="251"/>
      <c r="E8" s="251"/>
      <c r="F8" s="251"/>
      <c r="G8" s="251"/>
      <c r="H8" s="196">
        <f>MEDICAMENT!H69</f>
        <v>58.78</v>
      </c>
      <c r="I8" s="252">
        <f t="shared" si="0"/>
        <v>0</v>
      </c>
      <c r="J8" s="252">
        <f t="shared" si="1"/>
        <v>0</v>
      </c>
      <c r="K8" s="195" t="str">
        <f>MEDICAMENT!A108</f>
        <v>ORNIPURAL</v>
      </c>
      <c r="L8" s="195" t="str">
        <f>MEDICAMENT!B108</f>
        <v>100 ml</v>
      </c>
      <c r="M8" s="251"/>
      <c r="N8" s="251"/>
      <c r="O8" s="251"/>
      <c r="P8" s="251"/>
      <c r="Q8" s="251"/>
      <c r="R8" s="196">
        <f>MEDICAMENT!H108</f>
        <v>4.36</v>
      </c>
      <c r="S8" s="248">
        <f t="shared" si="2"/>
        <v>0</v>
      </c>
      <c r="T8" s="248">
        <f t="shared" si="3"/>
        <v>0</v>
      </c>
    </row>
    <row r="9" spans="1:20" ht="12.75">
      <c r="A9" s="195" t="str">
        <f>MEDICAMENT!A70</f>
        <v>BESORTYL </v>
      </c>
      <c r="B9" s="195" t="str">
        <f>MEDICAMENT!B70</f>
        <v>Sachet</v>
      </c>
      <c r="C9" s="251"/>
      <c r="D9" s="251"/>
      <c r="E9" s="251"/>
      <c r="F9" s="251"/>
      <c r="G9" s="251"/>
      <c r="H9" s="196">
        <f>MEDICAMENT!H70</f>
        <v>0.87</v>
      </c>
      <c r="I9" s="252">
        <f t="shared" si="0"/>
        <v>0</v>
      </c>
      <c r="J9" s="252">
        <f t="shared" si="1"/>
        <v>0</v>
      </c>
      <c r="K9" s="195" t="str">
        <f>MEDICAMENT!A109</f>
        <v>OTC</v>
      </c>
      <c r="L9" s="195" t="str">
        <f>MEDICAMENT!B109</f>
        <v>10 kg</v>
      </c>
      <c r="M9" s="251"/>
      <c r="N9" s="251"/>
      <c r="O9" s="251"/>
      <c r="P9" s="251"/>
      <c r="Q9" s="251"/>
      <c r="R9" s="196">
        <f>MEDICAMENT!H109</f>
        <v>226.9</v>
      </c>
      <c r="S9" s="248">
        <f t="shared" si="2"/>
        <v>0</v>
      </c>
      <c r="T9" s="248">
        <f t="shared" si="3"/>
        <v>0</v>
      </c>
    </row>
    <row r="10" spans="1:20" ht="12.75">
      <c r="A10" s="195" t="str">
        <f>MEDICAMENT!A71</f>
        <v>BIODYL</v>
      </c>
      <c r="B10" s="195" t="str">
        <f>MEDICAMENT!B71</f>
        <v>250 ml</v>
      </c>
      <c r="C10" s="251"/>
      <c r="D10" s="251"/>
      <c r="E10" s="251"/>
      <c r="F10" s="251"/>
      <c r="G10" s="251"/>
      <c r="H10" s="196">
        <f>MEDICAMENT!H71</f>
        <v>23.67</v>
      </c>
      <c r="I10" s="252">
        <f t="shared" si="0"/>
        <v>0</v>
      </c>
      <c r="J10" s="252">
        <f t="shared" si="1"/>
        <v>0</v>
      </c>
      <c r="K10" s="195" t="str">
        <f>MEDICAMENT!A110</f>
        <v>PEROXYDE H2O</v>
      </c>
      <c r="L10" s="195" t="str">
        <f>MEDICAMENT!B110</f>
        <v>20L</v>
      </c>
      <c r="M10" s="251"/>
      <c r="N10" s="251"/>
      <c r="O10" s="251"/>
      <c r="P10" s="251"/>
      <c r="Q10" s="251"/>
      <c r="R10" s="196">
        <f>MEDICAMENT!H110</f>
        <v>74.79</v>
      </c>
      <c r="S10" s="248">
        <f t="shared" si="2"/>
        <v>0</v>
      </c>
      <c r="T10" s="248">
        <f t="shared" si="3"/>
        <v>0</v>
      </c>
    </row>
    <row r="11" spans="1:20" ht="12.75">
      <c r="A11" s="195" t="str">
        <f>MEDICAMENT!A72</f>
        <v>BIOPULMONE</v>
      </c>
      <c r="B11" s="195" t="str">
        <f>MEDICAMENT!B72</f>
        <v>250 ml</v>
      </c>
      <c r="C11" s="251"/>
      <c r="D11" s="251"/>
      <c r="E11" s="251"/>
      <c r="F11" s="251"/>
      <c r="G11" s="251"/>
      <c r="H11" s="196">
        <f>MEDICAMENT!H72</f>
        <v>11.51</v>
      </c>
      <c r="I11" s="252">
        <f t="shared" si="0"/>
        <v>0</v>
      </c>
      <c r="J11" s="252">
        <f t="shared" si="1"/>
        <v>0</v>
      </c>
      <c r="K11" s="195" t="str">
        <f>MEDICAMENT!A111</f>
        <v>PRACETAM</v>
      </c>
      <c r="L11" s="195" t="str">
        <f>MEDICAMENT!B111</f>
        <v>5 litres</v>
      </c>
      <c r="M11" s="251"/>
      <c r="N11" s="251"/>
      <c r="O11" s="251"/>
      <c r="P11" s="251"/>
      <c r="Q11" s="251"/>
      <c r="R11" s="196">
        <f>MEDICAMENT!H111</f>
        <v>71.3</v>
      </c>
      <c r="S11" s="248">
        <f t="shared" si="2"/>
        <v>0</v>
      </c>
      <c r="T11" s="248">
        <f t="shared" si="3"/>
        <v>0</v>
      </c>
    </row>
    <row r="12" spans="1:20" ht="12.75">
      <c r="A12" s="195" t="str">
        <f>MEDICAMENT!A73</f>
        <v>BOVALTO RESPI 4</v>
      </c>
      <c r="B12" s="195" t="str">
        <f>MEDICAMENT!B73</f>
        <v>25 doses</v>
      </c>
      <c r="C12" s="251"/>
      <c r="D12" s="251"/>
      <c r="E12" s="251"/>
      <c r="F12" s="251"/>
      <c r="G12" s="251"/>
      <c r="H12" s="196">
        <f>MEDICAMENT!H73</f>
        <v>116.65</v>
      </c>
      <c r="I12" s="252">
        <f t="shared" si="0"/>
        <v>0</v>
      </c>
      <c r="J12" s="252">
        <f t="shared" si="1"/>
        <v>0</v>
      </c>
      <c r="K12" s="195" t="str">
        <f>MEDICAMENT!A112</f>
        <v>PULMOTIL</v>
      </c>
      <c r="L12" s="195" t="str">
        <f>MEDICAMENT!B112</f>
        <v>960 ml</v>
      </c>
      <c r="M12" s="251"/>
      <c r="N12" s="251"/>
      <c r="O12" s="251"/>
      <c r="P12" s="251"/>
      <c r="Q12" s="251"/>
      <c r="R12" s="196">
        <f>MEDICAMENT!H112</f>
        <v>99.2</v>
      </c>
      <c r="S12" s="248">
        <f t="shared" si="2"/>
        <v>0</v>
      </c>
      <c r="T12" s="248">
        <f t="shared" si="3"/>
        <v>0</v>
      </c>
    </row>
    <row r="13" spans="1:20" ht="12.75">
      <c r="A13" s="195" t="str">
        <f>MEDICAMENT!A74</f>
        <v>BOVIFERM</v>
      </c>
      <c r="B13" s="195" t="str">
        <f>MEDICAMENT!B74</f>
        <v>sachet</v>
      </c>
      <c r="C13" s="251"/>
      <c r="D13" s="251"/>
      <c r="E13" s="251"/>
      <c r="F13" s="251"/>
      <c r="G13" s="251"/>
      <c r="H13" s="196">
        <f>MEDICAMENT!H74</f>
        <v>2.38</v>
      </c>
      <c r="I13" s="252">
        <f t="shared" si="0"/>
        <v>0</v>
      </c>
      <c r="J13" s="252">
        <f t="shared" si="1"/>
        <v>0</v>
      </c>
      <c r="K13" s="195" t="str">
        <f>MEDICAMENT!A113</f>
        <v>REGULOR</v>
      </c>
      <c r="L13" s="195" t="str">
        <f>MEDICAMENT!B113</f>
        <v>5 L </v>
      </c>
      <c r="M13" s="251"/>
      <c r="N13" s="251"/>
      <c r="O13" s="251"/>
      <c r="P13" s="251"/>
      <c r="Q13" s="251"/>
      <c r="R13" s="196">
        <f>MEDICAMENT!H113</f>
        <v>27.3</v>
      </c>
      <c r="S13" s="248">
        <f t="shared" si="2"/>
        <v>0</v>
      </c>
      <c r="T13" s="248">
        <f t="shared" si="3"/>
        <v>0</v>
      </c>
    </row>
    <row r="14" spans="1:20" ht="12.75">
      <c r="A14" s="195" t="str">
        <f>MEDICAMENT!A75</f>
        <v>COFAFER</v>
      </c>
      <c r="B14" s="195" t="str">
        <f>MEDICAMENT!B75</f>
        <v>100 ml</v>
      </c>
      <c r="C14" s="251"/>
      <c r="D14" s="251"/>
      <c r="E14" s="251"/>
      <c r="F14" s="251"/>
      <c r="G14" s="251"/>
      <c r="H14" s="196">
        <f>MEDICAMENT!H75</f>
        <v>6.53</v>
      </c>
      <c r="I14" s="252">
        <f t="shared" si="0"/>
        <v>0</v>
      </c>
      <c r="J14" s="252">
        <f t="shared" si="1"/>
        <v>0</v>
      </c>
      <c r="K14" s="195" t="str">
        <f>MEDICAMENT!A114</f>
        <v>RINGVAC</v>
      </c>
      <c r="L14" s="195" t="str">
        <f>MEDICAMENT!B114</f>
        <v>10 doses</v>
      </c>
      <c r="M14" s="251"/>
      <c r="N14" s="251"/>
      <c r="O14" s="251"/>
      <c r="P14" s="251"/>
      <c r="Q14" s="251"/>
      <c r="R14" s="196">
        <f>MEDICAMENT!H114</f>
        <v>0</v>
      </c>
      <c r="S14" s="248">
        <f t="shared" si="2"/>
        <v>0</v>
      </c>
      <c r="T14" s="248">
        <f t="shared" si="3"/>
        <v>0</v>
      </c>
    </row>
    <row r="15" spans="1:20" ht="12.75">
      <c r="A15" s="195" t="str">
        <f>MEDICAMENT!A76</f>
        <v>COFALYSOR</v>
      </c>
      <c r="B15" s="195" t="str">
        <f>MEDICAMENT!B76</f>
        <v>250 ml</v>
      </c>
      <c r="C15" s="251"/>
      <c r="D15" s="251"/>
      <c r="E15" s="251"/>
      <c r="F15" s="251"/>
      <c r="G15" s="251"/>
      <c r="H15" s="196">
        <f>MEDICAMENT!H76</f>
        <v>13.19</v>
      </c>
      <c r="I15" s="252">
        <f t="shared" si="0"/>
        <v>0</v>
      </c>
      <c r="J15" s="252">
        <f t="shared" si="1"/>
        <v>0</v>
      </c>
      <c r="K15" s="195" t="str">
        <f>MEDICAMENT!A115</f>
        <v>RISPOVAL RS BVD</v>
      </c>
      <c r="L15" s="195" t="str">
        <f>MEDICAMENT!B115</f>
        <v>5 doses</v>
      </c>
      <c r="M15" s="251"/>
      <c r="N15" s="251"/>
      <c r="O15" s="251"/>
      <c r="P15" s="251"/>
      <c r="Q15" s="251"/>
      <c r="R15" s="196">
        <f>MEDICAMENT!H115</f>
        <v>23.7</v>
      </c>
      <c r="S15" s="248">
        <f t="shared" si="2"/>
        <v>0</v>
      </c>
      <c r="T15" s="248">
        <f t="shared" si="3"/>
        <v>0</v>
      </c>
    </row>
    <row r="16" spans="1:20" ht="12.75">
      <c r="A16" s="195" t="str">
        <f>MEDICAMENT!A77</f>
        <v>COGLAVAX</v>
      </c>
      <c r="B16" s="195" t="str">
        <f>MEDICAMENT!B77</f>
        <v>250 ml</v>
      </c>
      <c r="C16" s="251"/>
      <c r="D16" s="251"/>
      <c r="E16" s="251"/>
      <c r="F16" s="251"/>
      <c r="G16" s="251"/>
      <c r="H16" s="196">
        <f>MEDICAMENT!H77</f>
        <v>42.3</v>
      </c>
      <c r="I16" s="252">
        <f t="shared" si="0"/>
        <v>0</v>
      </c>
      <c r="J16" s="252">
        <f t="shared" si="1"/>
        <v>0</v>
      </c>
      <c r="K16" s="195" t="str">
        <f>MEDICAMENT!A116</f>
        <v>RISPOVAL RS INTRANASAL</v>
      </c>
      <c r="L16" s="195" t="str">
        <f>MEDICAMENT!B116</f>
        <v>25 doses</v>
      </c>
      <c r="M16" s="251"/>
      <c r="N16" s="251"/>
      <c r="O16" s="251"/>
      <c r="P16" s="251"/>
      <c r="Q16" s="251"/>
      <c r="R16" s="196">
        <f>MEDICAMENT!H116</f>
        <v>134.28</v>
      </c>
      <c r="S16" s="248">
        <f t="shared" si="2"/>
        <v>0</v>
      </c>
      <c r="T16" s="248">
        <f t="shared" si="3"/>
        <v>0</v>
      </c>
    </row>
    <row r="17" spans="1:20" ht="12.75">
      <c r="A17" s="195" t="str">
        <f>MEDICAMENT!A78</f>
        <v>CORTEXILINE</v>
      </c>
      <c r="B17" s="195" t="str">
        <f>MEDICAMENT!B78</f>
        <v>250 ml</v>
      </c>
      <c r="C17" s="251"/>
      <c r="D17" s="251"/>
      <c r="E17" s="251"/>
      <c r="F17" s="251"/>
      <c r="G17" s="251"/>
      <c r="H17" s="196">
        <f>MEDICAMENT!H78</f>
        <v>48.29</v>
      </c>
      <c r="I17" s="252">
        <f t="shared" si="0"/>
        <v>0</v>
      </c>
      <c r="J17" s="252">
        <f t="shared" si="1"/>
        <v>0</v>
      </c>
      <c r="K17" s="195" t="str">
        <f>MEDICAMENT!A117</f>
        <v>RISPOVAL RS INTRANASAL</v>
      </c>
      <c r="L17" s="195" t="str">
        <f>MEDICAMENT!B117</f>
        <v>5 doses</v>
      </c>
      <c r="M17" s="251"/>
      <c r="N17" s="251"/>
      <c r="O17" s="251"/>
      <c r="P17" s="251"/>
      <c r="Q17" s="251"/>
      <c r="R17" s="196">
        <f>MEDICAMENT!H117</f>
        <v>23.63</v>
      </c>
      <c r="S17" s="248">
        <f t="shared" si="2"/>
        <v>0</v>
      </c>
      <c r="T17" s="248">
        <f t="shared" si="3"/>
        <v>0</v>
      </c>
    </row>
    <row r="18" spans="1:22" ht="12.75">
      <c r="A18" s="195" t="str">
        <f>MEDICAMENT!A79</f>
        <v>DEXALONE</v>
      </c>
      <c r="B18" s="195" t="str">
        <f>MEDICAMENT!B79</f>
        <v>100 ml</v>
      </c>
      <c r="C18" s="251"/>
      <c r="D18" s="251"/>
      <c r="E18" s="251"/>
      <c r="F18" s="251"/>
      <c r="G18" s="251"/>
      <c r="H18" s="196">
        <f>MEDICAMENT!H79</f>
        <v>22.08</v>
      </c>
      <c r="I18" s="252">
        <f t="shared" si="0"/>
        <v>0</v>
      </c>
      <c r="J18" s="252">
        <f t="shared" si="1"/>
        <v>0</v>
      </c>
      <c r="K18" s="195" t="str">
        <f>MEDICAMENT!A118</f>
        <v>SALMOPAST</v>
      </c>
      <c r="L18" s="195" t="str">
        <f>MEDICAMENT!B118</f>
        <v>50 ml1</v>
      </c>
      <c r="M18" s="251"/>
      <c r="N18" s="251"/>
      <c r="O18" s="251"/>
      <c r="P18" s="251"/>
      <c r="Q18" s="251"/>
      <c r="R18" s="196">
        <f>MEDICAMENT!H118</f>
        <v>24.08</v>
      </c>
      <c r="S18" s="248">
        <f t="shared" si="2"/>
        <v>0</v>
      </c>
      <c r="T18" s="248">
        <f t="shared" si="3"/>
        <v>0</v>
      </c>
      <c r="V18" s="175" t="s">
        <v>231</v>
      </c>
    </row>
    <row r="19" spans="1:20" ht="12.75">
      <c r="A19" s="195" t="str">
        <f>MEDICAMENT!A80</f>
        <v>DIAZIPRIM</v>
      </c>
      <c r="B19" s="195" t="str">
        <f>MEDICAMENT!B80</f>
        <v>5 litres</v>
      </c>
      <c r="C19" s="251"/>
      <c r="D19" s="251"/>
      <c r="E19" s="251"/>
      <c r="F19" s="251"/>
      <c r="G19" s="251"/>
      <c r="H19" s="196">
        <f>MEDICAMENT!H80</f>
        <v>58.36</v>
      </c>
      <c r="I19" s="252">
        <f t="shared" si="0"/>
        <v>0</v>
      </c>
      <c r="J19" s="252">
        <f t="shared" si="1"/>
        <v>0</v>
      </c>
      <c r="K19" s="195" t="str">
        <f>MEDICAMENT!A119</f>
        <v>SELECTAN</v>
      </c>
      <c r="L19" s="195" t="str">
        <f>MEDICAMENT!B119</f>
        <v>250 ml</v>
      </c>
      <c r="M19" s="251"/>
      <c r="N19" s="251"/>
      <c r="O19" s="251"/>
      <c r="P19" s="251"/>
      <c r="Q19" s="251"/>
      <c r="R19" s="196">
        <f>MEDICAMENT!H119</f>
        <v>106.47</v>
      </c>
      <c r="S19" s="248">
        <f t="shared" si="2"/>
        <v>0</v>
      </c>
      <c r="T19" s="248">
        <f t="shared" si="3"/>
        <v>0</v>
      </c>
    </row>
    <row r="20" spans="1:20" ht="12.75">
      <c r="A20" s="195" t="str">
        <f>MEDICAMENT!A81</f>
        <v>DIURIZONE</v>
      </c>
      <c r="B20" s="195" t="str">
        <f>MEDICAMENT!B81</f>
        <v>50 ml</v>
      </c>
      <c r="C20" s="251"/>
      <c r="D20" s="251"/>
      <c r="E20" s="251"/>
      <c r="F20" s="251"/>
      <c r="G20" s="251"/>
      <c r="H20" s="196">
        <f>MEDICAMENT!H81</f>
        <v>7.96</v>
      </c>
      <c r="I20" s="252">
        <f t="shared" si="0"/>
        <v>0</v>
      </c>
      <c r="J20" s="252">
        <f t="shared" si="1"/>
        <v>0</v>
      </c>
      <c r="K20" s="195" t="str">
        <f>MEDICAMENT!A120</f>
        <v>SELEDIET</v>
      </c>
      <c r="L20" s="195" t="str">
        <f>MEDICAMENT!B120</f>
        <v>5 litres</v>
      </c>
      <c r="M20" s="251"/>
      <c r="N20" s="251"/>
      <c r="O20" s="251"/>
      <c r="P20" s="251"/>
      <c r="Q20" s="251"/>
      <c r="R20" s="196">
        <f>MEDICAMENT!H120</f>
        <v>38.03</v>
      </c>
      <c r="S20" s="248">
        <f t="shared" si="2"/>
        <v>0</v>
      </c>
      <c r="T20" s="248">
        <f t="shared" si="3"/>
        <v>0</v>
      </c>
    </row>
    <row r="21" spans="1:20" ht="12.75">
      <c r="A21" s="195" t="str">
        <f>MEDICAMENT!A82</f>
        <v>DIVAMECTIN</v>
      </c>
      <c r="B21" s="195" t="str">
        <f>MEDICAMENT!B82</f>
        <v>1 litre</v>
      </c>
      <c r="C21" s="251"/>
      <c r="D21" s="251"/>
      <c r="E21" s="251"/>
      <c r="F21" s="251"/>
      <c r="G21" s="251"/>
      <c r="H21" s="196">
        <f>MEDICAMENT!H82</f>
        <v>67.23</v>
      </c>
      <c r="I21" s="252">
        <f t="shared" si="0"/>
        <v>0</v>
      </c>
      <c r="J21" s="252">
        <f t="shared" si="1"/>
        <v>0</v>
      </c>
      <c r="K21" s="195" t="str">
        <f>MEDICAMENT!A121</f>
        <v>SPECTAM</v>
      </c>
      <c r="L21" s="195" t="str">
        <f>MEDICAMENT!B121</f>
        <v>250 ml</v>
      </c>
      <c r="M21" s="251"/>
      <c r="N21" s="251"/>
      <c r="O21" s="251"/>
      <c r="P21" s="251"/>
      <c r="Q21" s="251"/>
      <c r="R21" s="196">
        <f>MEDICAMENT!H121</f>
        <v>22.44</v>
      </c>
      <c r="S21" s="248">
        <f t="shared" si="2"/>
        <v>0</v>
      </c>
      <c r="T21" s="248">
        <f t="shared" si="3"/>
        <v>0</v>
      </c>
    </row>
    <row r="22" spans="1:20" ht="12.75">
      <c r="A22" s="195" t="str">
        <f>MEDICAMENT!A83</f>
        <v>DOXYVAL</v>
      </c>
      <c r="B22" s="195" t="str">
        <f>MEDICAMENT!B83</f>
        <v>1 kg</v>
      </c>
      <c r="C22" s="251"/>
      <c r="D22" s="251"/>
      <c r="E22" s="251"/>
      <c r="F22" s="251"/>
      <c r="G22" s="251"/>
      <c r="H22" s="196">
        <f>MEDICAMENT!H83</f>
        <v>56.19</v>
      </c>
      <c r="I22" s="252">
        <f t="shared" si="0"/>
        <v>0</v>
      </c>
      <c r="J22" s="252">
        <f t="shared" si="1"/>
        <v>0</v>
      </c>
      <c r="K22" s="195" t="str">
        <f>MEDICAMENT!A122</f>
        <v>SURAMOX</v>
      </c>
      <c r="L22" s="195" t="str">
        <f>MEDICAMENT!B122</f>
        <v>1 kg</v>
      </c>
      <c r="M22" s="251"/>
      <c r="N22" s="251"/>
      <c r="O22" s="251"/>
      <c r="P22" s="251"/>
      <c r="Q22" s="251"/>
      <c r="R22" s="196">
        <f>MEDICAMENT!H122</f>
        <v>38.95</v>
      </c>
      <c r="S22" s="248">
        <f t="shared" si="2"/>
        <v>0</v>
      </c>
      <c r="T22" s="248">
        <f t="shared" si="3"/>
        <v>0</v>
      </c>
    </row>
    <row r="23" spans="1:20" ht="12.75">
      <c r="A23" s="195" t="str">
        <f>MEDICAMENT!A84</f>
        <v>DOXYVAL</v>
      </c>
      <c r="B23" s="195" t="str">
        <f>MEDICAMENT!B84</f>
        <v>2,5 kg</v>
      </c>
      <c r="C23" s="251"/>
      <c r="D23" s="251"/>
      <c r="E23" s="251"/>
      <c r="F23" s="251"/>
      <c r="G23" s="251"/>
      <c r="H23" s="196">
        <f>MEDICAMENT!H84</f>
        <v>143.15</v>
      </c>
      <c r="I23" s="252">
        <f t="shared" si="0"/>
        <v>0</v>
      </c>
      <c r="J23" s="252">
        <f t="shared" si="1"/>
        <v>0</v>
      </c>
      <c r="K23" s="195" t="str">
        <f>MEDICAMENT!A123</f>
        <v>TEINTURE D'IODE</v>
      </c>
      <c r="L23" s="195" t="str">
        <f>MEDICAMENT!B123</f>
        <v>1 litre</v>
      </c>
      <c r="M23" s="251"/>
      <c r="N23" s="251"/>
      <c r="O23" s="251"/>
      <c r="P23" s="251"/>
      <c r="Q23" s="251"/>
      <c r="R23" s="196">
        <f>MEDICAMENT!H123</f>
        <v>9.8</v>
      </c>
      <c r="S23" s="248">
        <f t="shared" si="2"/>
        <v>0</v>
      </c>
      <c r="T23" s="248">
        <f t="shared" si="3"/>
        <v>0</v>
      </c>
    </row>
    <row r="24" spans="1:20" ht="12.75">
      <c r="A24" s="195" t="str">
        <f>MEDICAMENT!A85</f>
        <v>DRAXXIN</v>
      </c>
      <c r="B24" s="195" t="str">
        <f>MEDICAMENT!B85</f>
        <v>100 ml</v>
      </c>
      <c r="C24" s="251"/>
      <c r="D24" s="251"/>
      <c r="E24" s="251"/>
      <c r="F24" s="251"/>
      <c r="G24" s="251"/>
      <c r="H24" s="196">
        <f>MEDICAMENT!H85</f>
        <v>228.36</v>
      </c>
      <c r="I24" s="252">
        <f t="shared" si="0"/>
        <v>0</v>
      </c>
      <c r="J24" s="252">
        <f t="shared" si="1"/>
        <v>0</v>
      </c>
      <c r="K24" s="195" t="str">
        <f>MEDICAMENT!A124</f>
        <v>TRISULMIX</v>
      </c>
      <c r="L24" s="195" t="str">
        <f>MEDICAMENT!B124</f>
        <v>1 kg</v>
      </c>
      <c r="M24" s="251"/>
      <c r="N24" s="251"/>
      <c r="O24" s="251"/>
      <c r="P24" s="251"/>
      <c r="Q24" s="251"/>
      <c r="R24" s="196">
        <f>MEDICAMENT!H124</f>
        <v>25.55</v>
      </c>
      <c r="S24" s="248">
        <f t="shared" si="2"/>
        <v>0</v>
      </c>
      <c r="T24" s="248">
        <f t="shared" si="3"/>
        <v>0</v>
      </c>
    </row>
    <row r="25" spans="1:20" ht="12.75">
      <c r="A25" s="195" t="str">
        <f>MEDICAMENT!A86</f>
        <v>EFFERHYDRAN</v>
      </c>
      <c r="B25" s="195" t="str">
        <f>MEDICAMENT!B86</f>
        <v>8 cpmes</v>
      </c>
      <c r="C25" s="251"/>
      <c r="D25" s="251"/>
      <c r="E25" s="251"/>
      <c r="F25" s="251"/>
      <c r="G25" s="251"/>
      <c r="H25" s="196">
        <f>MEDICAMENT!H86</f>
        <v>9.28</v>
      </c>
      <c r="I25" s="252">
        <f t="shared" si="0"/>
        <v>0</v>
      </c>
      <c r="J25" s="252">
        <f t="shared" si="1"/>
        <v>0</v>
      </c>
      <c r="K25" s="195" t="str">
        <f>MEDICAMENT!A125</f>
        <v>TRISULMIX</v>
      </c>
      <c r="L25" s="195" t="str">
        <f>MEDICAMENT!B125</f>
        <v>5 kg</v>
      </c>
      <c r="M25" s="251"/>
      <c r="N25" s="251"/>
      <c r="O25" s="251"/>
      <c r="P25" s="251"/>
      <c r="Q25" s="251"/>
      <c r="R25" s="196">
        <f>MEDICAMENT!H125</f>
        <v>117.88</v>
      </c>
      <c r="S25" s="248">
        <f t="shared" si="2"/>
        <v>0</v>
      </c>
      <c r="T25" s="248">
        <f t="shared" si="3"/>
        <v>0</v>
      </c>
    </row>
    <row r="26" spans="1:20" ht="12.75">
      <c r="A26" s="195" t="str">
        <f>MEDICAMENT!A87</f>
        <v>ERYTHROVET</v>
      </c>
      <c r="B26" s="195" t="str">
        <f>MEDICAMENT!B87</f>
        <v>1 kg</v>
      </c>
      <c r="C26" s="251"/>
      <c r="D26" s="251"/>
      <c r="E26" s="251"/>
      <c r="F26" s="251"/>
      <c r="G26" s="251"/>
      <c r="H26" s="196">
        <f>MEDICAMENT!H87</f>
        <v>70.89</v>
      </c>
      <c r="I26" s="252">
        <f t="shared" si="0"/>
        <v>0</v>
      </c>
      <c r="J26" s="252">
        <f t="shared" si="1"/>
        <v>0</v>
      </c>
      <c r="K26" s="195" t="str">
        <f>MEDICAMENT!A126</f>
        <v>ULTRA B</v>
      </c>
      <c r="L26" s="195" t="str">
        <f>MEDICAMENT!B126</f>
        <v>50 ml</v>
      </c>
      <c r="M26" s="251"/>
      <c r="N26" s="251"/>
      <c r="O26" s="251"/>
      <c r="P26" s="251"/>
      <c r="Q26" s="251"/>
      <c r="R26" s="196">
        <f>MEDICAMENT!H126</f>
        <v>6.46</v>
      </c>
      <c r="S26" s="248">
        <f t="shared" si="2"/>
        <v>0</v>
      </c>
      <c r="T26" s="248">
        <f t="shared" si="3"/>
        <v>0</v>
      </c>
    </row>
    <row r="27" spans="1:20" ht="12.75">
      <c r="A27" s="195" t="str">
        <f>MEDICAMENT!A88</f>
        <v>ERYTHROVET</v>
      </c>
      <c r="B27" s="195" t="str">
        <f>MEDICAMENT!B88</f>
        <v>5 kg</v>
      </c>
      <c r="C27" s="251"/>
      <c r="D27" s="251"/>
      <c r="E27" s="251"/>
      <c r="F27" s="251"/>
      <c r="G27" s="251"/>
      <c r="H27" s="196">
        <f>MEDICAMENT!H88</f>
        <v>282.07</v>
      </c>
      <c r="I27" s="252">
        <f t="shared" si="0"/>
        <v>0</v>
      </c>
      <c r="J27" s="252">
        <f t="shared" si="1"/>
        <v>0</v>
      </c>
      <c r="K27" s="195" t="str">
        <f>MEDICAMENT!A127</f>
        <v>VETECARDIOL</v>
      </c>
      <c r="L27" s="195" t="str">
        <f>MEDICAMENT!B127</f>
        <v>100 ml</v>
      </c>
      <c r="M27" s="251"/>
      <c r="N27" s="251"/>
      <c r="O27" s="251"/>
      <c r="P27" s="251"/>
      <c r="Q27" s="251"/>
      <c r="R27" s="196">
        <f>MEDICAMENT!H127</f>
        <v>12.17</v>
      </c>
      <c r="S27" s="248">
        <f t="shared" si="2"/>
        <v>0</v>
      </c>
      <c r="T27" s="248">
        <f t="shared" si="3"/>
        <v>0</v>
      </c>
    </row>
    <row r="28" spans="1:20" ht="12.75">
      <c r="A28" s="195" t="str">
        <f>MEDICAMENT!A89</f>
        <v>ESTOCELAN</v>
      </c>
      <c r="B28" s="195" t="str">
        <f>MEDICAMENT!B89</f>
        <v>100 ml</v>
      </c>
      <c r="C28" s="251"/>
      <c r="D28" s="251"/>
      <c r="E28" s="251"/>
      <c r="F28" s="251"/>
      <c r="G28" s="251"/>
      <c r="H28" s="196">
        <f>MEDICAMENT!H89</f>
        <v>39.49</v>
      </c>
      <c r="I28" s="252">
        <f t="shared" si="0"/>
        <v>0</v>
      </c>
      <c r="J28" s="252">
        <f t="shared" si="1"/>
        <v>0</v>
      </c>
      <c r="K28" s="195" t="str">
        <f>MEDICAMENT!A128</f>
        <v>VETRIMOXIN</v>
      </c>
      <c r="L28" s="195" t="str">
        <f>MEDICAMENT!B128</f>
        <v>250 ml</v>
      </c>
      <c r="M28" s="251"/>
      <c r="N28" s="251"/>
      <c r="O28" s="251"/>
      <c r="P28" s="251"/>
      <c r="Q28" s="251"/>
      <c r="R28" s="196">
        <f>MEDICAMENT!H128</f>
        <v>46.63</v>
      </c>
      <c r="S28" s="248">
        <f t="shared" si="2"/>
        <v>0</v>
      </c>
      <c r="T28" s="248">
        <f t="shared" si="3"/>
        <v>0</v>
      </c>
    </row>
    <row r="29" spans="1:20" ht="12.75">
      <c r="A29" s="195" t="str">
        <f>MEDICAMENT!A90</f>
        <v>EUFLOR</v>
      </c>
      <c r="B29" s="195" t="str">
        <f>MEDICAMENT!B90</f>
        <v>sachet</v>
      </c>
      <c r="C29" s="251"/>
      <c r="D29" s="251"/>
      <c r="E29" s="251"/>
      <c r="F29" s="251"/>
      <c r="G29" s="251"/>
      <c r="H29" s="196">
        <f>MEDICAMENT!H90</f>
        <v>5.6</v>
      </c>
      <c r="I29" s="252">
        <f t="shared" si="0"/>
        <v>0</v>
      </c>
      <c r="J29" s="252">
        <f t="shared" si="1"/>
        <v>0</v>
      </c>
      <c r="K29" s="195" t="str">
        <f>MEDICAMENT!A129</f>
        <v>VIRKON</v>
      </c>
      <c r="L29" s="195" t="str">
        <f>MEDICAMENT!B129</f>
        <v>Sachet</v>
      </c>
      <c r="M29" s="251"/>
      <c r="N29" s="251"/>
      <c r="O29" s="251"/>
      <c r="P29" s="251"/>
      <c r="Q29" s="251"/>
      <c r="R29" s="196">
        <f>MEDICAMENT!H129</f>
        <v>2.58</v>
      </c>
      <c r="S29" s="248">
        <f t="shared" si="2"/>
        <v>0</v>
      </c>
      <c r="T29" s="248">
        <f t="shared" si="3"/>
        <v>0</v>
      </c>
    </row>
    <row r="30" spans="1:20" ht="12.75">
      <c r="A30" s="195" t="str">
        <f>MEDICAMENT!A91</f>
        <v>FERCOBSANG</v>
      </c>
      <c r="B30" s="195" t="str">
        <f>MEDICAMENT!B91</f>
        <v>100 ml</v>
      </c>
      <c r="C30" s="251"/>
      <c r="D30" s="251"/>
      <c r="E30" s="251"/>
      <c r="F30" s="251"/>
      <c r="G30" s="251"/>
      <c r="H30" s="196">
        <f>MEDICAMENT!H91</f>
        <v>3.84</v>
      </c>
      <c r="I30" s="252">
        <f t="shared" si="0"/>
        <v>0</v>
      </c>
      <c r="J30" s="252">
        <f t="shared" si="1"/>
        <v>0</v>
      </c>
      <c r="K30" s="195" t="str">
        <f>MEDICAMENT!A130</f>
        <v>VITAMINE C</v>
      </c>
      <c r="L30" s="195" t="str">
        <f>MEDICAMENT!B130</f>
        <v>1 kg</v>
      </c>
      <c r="M30" s="251"/>
      <c r="N30" s="251"/>
      <c r="O30" s="251"/>
      <c r="P30" s="251"/>
      <c r="Q30" s="251"/>
      <c r="R30" s="196">
        <f>MEDICAMENT!H130</f>
        <v>12.42</v>
      </c>
      <c r="S30" s="248">
        <f t="shared" si="2"/>
        <v>0</v>
      </c>
      <c r="T30" s="248">
        <f t="shared" si="3"/>
        <v>0</v>
      </c>
    </row>
    <row r="31" spans="1:20" ht="12.75">
      <c r="A31" s="195" t="str">
        <f>MEDICAMENT!A92</f>
        <v>G4</v>
      </c>
      <c r="B31" s="195" t="str">
        <f>MEDICAMENT!B92</f>
        <v>250 ml</v>
      </c>
      <c r="C31" s="251"/>
      <c r="D31" s="251"/>
      <c r="E31" s="251"/>
      <c r="F31" s="251"/>
      <c r="G31" s="251"/>
      <c r="H31" s="196">
        <f>MEDICAMENT!H92</f>
        <v>40.07</v>
      </c>
      <c r="I31" s="252">
        <f t="shared" si="0"/>
        <v>0</v>
      </c>
      <c r="J31" s="252">
        <f t="shared" si="1"/>
        <v>0</v>
      </c>
      <c r="K31" s="195" t="str">
        <f>MEDICAMENT!A131</f>
        <v>ZACTRAN</v>
      </c>
      <c r="L31" s="195" t="str">
        <f>MEDICAMENT!B131</f>
        <v>100 ml</v>
      </c>
      <c r="M31" s="251"/>
      <c r="N31" s="251"/>
      <c r="O31" s="251"/>
      <c r="P31" s="251"/>
      <c r="Q31" s="251"/>
      <c r="R31" s="196">
        <f>MEDICAMENT!H131</f>
        <v>137.5</v>
      </c>
      <c r="S31" s="248">
        <f t="shared" si="2"/>
        <v>0</v>
      </c>
      <c r="T31" s="248">
        <f t="shared" si="3"/>
        <v>0</v>
      </c>
    </row>
    <row r="32" spans="1:20" ht="12.75">
      <c r="A32" s="195" t="str">
        <f>MEDICAMENT!A93</f>
        <v>GENIXINE</v>
      </c>
      <c r="B32" s="195" t="str">
        <f>MEDICAMENT!B93</f>
        <v>100 ml</v>
      </c>
      <c r="C32" s="251"/>
      <c r="D32" s="251"/>
      <c r="E32" s="251"/>
      <c r="F32" s="251"/>
      <c r="G32" s="251"/>
      <c r="H32" s="196">
        <f>MEDICAMENT!H93</f>
        <v>52.95</v>
      </c>
      <c r="I32" s="252">
        <f t="shared" si="0"/>
        <v>0</v>
      </c>
      <c r="J32" s="252">
        <f t="shared" si="1"/>
        <v>0</v>
      </c>
      <c r="K32" s="195" t="str">
        <f>MEDICAMENT!A132</f>
        <v>RISPOVAL RS BVD</v>
      </c>
      <c r="L32" s="195" t="str">
        <f>MEDICAMENT!B132</f>
        <v>25 doses</v>
      </c>
      <c r="M32" s="251"/>
      <c r="N32" s="251"/>
      <c r="O32" s="251"/>
      <c r="P32" s="251"/>
      <c r="Q32" s="251"/>
      <c r="R32" s="196">
        <f>MEDICAMENT!H132</f>
        <v>115.55</v>
      </c>
      <c r="S32" s="248">
        <f t="shared" si="2"/>
        <v>0</v>
      </c>
      <c r="T32" s="248">
        <f t="shared" si="3"/>
        <v>0</v>
      </c>
    </row>
    <row r="33" spans="1:20" ht="12.75">
      <c r="A33" s="195" t="str">
        <f>MEDICAMENT!A94</f>
        <v>HEMOCED</v>
      </c>
      <c r="B33" s="195" t="str">
        <f>MEDICAMENT!B94</f>
        <v>10 ml</v>
      </c>
      <c r="C33" s="251"/>
      <c r="D33" s="251"/>
      <c r="E33" s="251"/>
      <c r="F33" s="251"/>
      <c r="G33" s="251"/>
      <c r="H33" s="196">
        <f>MEDICAMENT!H94</f>
        <v>5.68</v>
      </c>
      <c r="I33" s="252">
        <f t="shared" si="0"/>
        <v>0</v>
      </c>
      <c r="J33" s="252">
        <f t="shared" si="1"/>
        <v>0</v>
      </c>
      <c r="K33" s="195" t="str">
        <f>MEDICAMENT!A133</f>
        <v>VETRIMOXIN PO </v>
      </c>
      <c r="L33" s="195" t="str">
        <f>MEDICAMENT!B133</f>
        <v>1 Kg</v>
      </c>
      <c r="M33" s="251"/>
      <c r="N33" s="251"/>
      <c r="O33" s="251"/>
      <c r="P33" s="251"/>
      <c r="Q33" s="251"/>
      <c r="R33" s="196">
        <f>MEDICAMENT!H133</f>
        <v>37.15</v>
      </c>
      <c r="S33" s="248">
        <f t="shared" si="2"/>
        <v>0</v>
      </c>
      <c r="T33" s="248">
        <f t="shared" si="3"/>
        <v>0</v>
      </c>
    </row>
    <row r="34" spans="1:20" ht="12.75">
      <c r="A34" s="195" t="str">
        <f>MEDICAMENT!A95</f>
        <v>INOXYL 11,5 %</v>
      </c>
      <c r="B34" s="195" t="str">
        <f>MEDICAMENT!B95</f>
        <v>1 kg</v>
      </c>
      <c r="C34" s="251"/>
      <c r="D34" s="251"/>
      <c r="E34" s="251"/>
      <c r="F34" s="251"/>
      <c r="G34" s="251"/>
      <c r="H34" s="196">
        <f>MEDICAMENT!H95</f>
        <v>26.78</v>
      </c>
      <c r="I34" s="252">
        <f t="shared" si="0"/>
        <v>0</v>
      </c>
      <c r="J34" s="252">
        <f t="shared" si="1"/>
        <v>0</v>
      </c>
      <c r="K34" s="195" t="str">
        <f>MEDICAMENT!A134</f>
        <v>PANACUR</v>
      </c>
      <c r="L34" s="195" t="str">
        <f>MEDICAMENT!B134</f>
        <v>Sachet 25g</v>
      </c>
      <c r="M34" s="251"/>
      <c r="N34" s="251"/>
      <c r="O34" s="251"/>
      <c r="P34" s="251"/>
      <c r="Q34" s="251"/>
      <c r="R34" s="196">
        <f>MEDICAMENT!H134</f>
        <v>2.16</v>
      </c>
      <c r="S34" s="248">
        <f t="shared" si="2"/>
        <v>0</v>
      </c>
      <c r="T34" s="248">
        <f t="shared" si="3"/>
        <v>0</v>
      </c>
    </row>
    <row r="35" spans="1:20" ht="12.75">
      <c r="A35" s="195" t="str">
        <f>MEDICAMENT!A96</f>
        <v>INOXYL 11,5 %</v>
      </c>
      <c r="B35" s="195" t="str">
        <f>MEDICAMENT!B96</f>
        <v>5 kg</v>
      </c>
      <c r="C35" s="251"/>
      <c r="D35" s="251"/>
      <c r="E35" s="251"/>
      <c r="F35" s="251"/>
      <c r="G35" s="251"/>
      <c r="H35" s="196">
        <f>MEDICAMENT!H96</f>
        <v>126.68</v>
      </c>
      <c r="I35" s="252">
        <f t="shared" si="0"/>
        <v>0</v>
      </c>
      <c r="J35" s="252">
        <f t="shared" si="1"/>
        <v>0</v>
      </c>
      <c r="K35" s="195">
        <f>MEDICAMENT!A135</f>
        <v>0</v>
      </c>
      <c r="L35" s="195">
        <f>MEDICAMENT!B135</f>
        <v>0</v>
      </c>
      <c r="M35" s="251"/>
      <c r="N35" s="251"/>
      <c r="O35" s="251"/>
      <c r="P35" s="251"/>
      <c r="Q35" s="251"/>
      <c r="R35" s="196">
        <f>MEDICAMENT!H135</f>
        <v>0</v>
      </c>
      <c r="S35" s="248">
        <f t="shared" si="2"/>
        <v>0</v>
      </c>
      <c r="T35" s="248">
        <f t="shared" si="3"/>
        <v>0</v>
      </c>
    </row>
    <row r="36" spans="1:20" ht="12.75">
      <c r="A36" s="195" t="str">
        <f>MEDICAMENT!A97</f>
        <v>K-OTHRINE 7,5</v>
      </c>
      <c r="B36" s="195" t="str">
        <f>MEDICAMENT!B97</f>
        <v>1 litre</v>
      </c>
      <c r="C36" s="251"/>
      <c r="D36" s="251"/>
      <c r="E36" s="251"/>
      <c r="F36" s="251"/>
      <c r="G36" s="251"/>
      <c r="H36" s="196">
        <f>MEDICAMENT!H97</f>
        <v>33.9</v>
      </c>
      <c r="I36" s="252">
        <f t="shared" si="0"/>
        <v>0</v>
      </c>
      <c r="J36" s="252">
        <f t="shared" si="1"/>
        <v>0</v>
      </c>
      <c r="K36" s="195">
        <f>MEDICAMENT!A136</f>
        <v>0</v>
      </c>
      <c r="L36" s="195">
        <f>MEDICAMENT!B136</f>
        <v>0</v>
      </c>
      <c r="M36" s="251"/>
      <c r="N36" s="251"/>
      <c r="O36" s="251"/>
      <c r="P36" s="251"/>
      <c r="Q36" s="251"/>
      <c r="R36" s="196">
        <f>MEDICAMENT!H136</f>
        <v>0</v>
      </c>
      <c r="S36" s="248">
        <f t="shared" si="2"/>
        <v>0</v>
      </c>
      <c r="T36" s="248">
        <f t="shared" si="3"/>
        <v>0</v>
      </c>
    </row>
    <row r="37" spans="1:20" ht="12.75" customHeight="1">
      <c r="A37" s="195" t="str">
        <f>MEDICAMENT!A98</f>
        <v>PNEUMOSPECTIN</v>
      </c>
      <c r="B37" s="195" t="str">
        <f>MEDICAMENT!B98</f>
        <v>250 ml</v>
      </c>
      <c r="C37" s="251"/>
      <c r="D37" s="251"/>
      <c r="E37" s="251"/>
      <c r="F37" s="251"/>
      <c r="G37" s="251"/>
      <c r="H37" s="196">
        <f>MEDICAMENT!H98</f>
        <v>49.84</v>
      </c>
      <c r="I37" s="252">
        <f t="shared" si="0"/>
        <v>0</v>
      </c>
      <c r="J37" s="252">
        <f t="shared" si="1"/>
        <v>0</v>
      </c>
      <c r="K37" s="195">
        <f>MEDICAMENT!A137</f>
        <v>0</v>
      </c>
      <c r="L37" s="195">
        <f>MEDICAMENT!B137</f>
        <v>0</v>
      </c>
      <c r="M37" s="251"/>
      <c r="N37" s="251"/>
      <c r="O37" s="251"/>
      <c r="P37" s="251"/>
      <c r="Q37" s="251"/>
      <c r="R37" s="196">
        <f>MEDICAMENT!H137</f>
        <v>0</v>
      </c>
      <c r="S37" s="248">
        <f t="shared" si="2"/>
        <v>0</v>
      </c>
      <c r="T37" s="248">
        <f t="shared" si="3"/>
        <v>0</v>
      </c>
    </row>
    <row r="38" spans="1:20" ht="12.75" customHeight="1">
      <c r="A38" s="195" t="str">
        <f>MEDICAMENT!A99</f>
        <v>LODEVIL</v>
      </c>
      <c r="B38" s="195" t="str">
        <f>MEDICAMENT!B99</f>
        <v>1 litre</v>
      </c>
      <c r="C38" s="251"/>
      <c r="D38" s="251"/>
      <c r="E38" s="251"/>
      <c r="F38" s="251"/>
      <c r="G38" s="251"/>
      <c r="H38" s="196">
        <f>MEDICAMENT!H99</f>
        <v>6.35</v>
      </c>
      <c r="I38" s="252">
        <f t="shared" si="0"/>
        <v>0</v>
      </c>
      <c r="J38" s="252">
        <f t="shared" si="1"/>
        <v>0</v>
      </c>
      <c r="K38" s="195">
        <f>MEDICAMENT!A138</f>
        <v>0</v>
      </c>
      <c r="L38" s="195">
        <f>MEDICAMENT!B138</f>
        <v>0</v>
      </c>
      <c r="M38" s="251"/>
      <c r="N38" s="251"/>
      <c r="O38" s="251"/>
      <c r="P38" s="251"/>
      <c r="Q38" s="251"/>
      <c r="R38" s="196">
        <f>MEDICAMENT!H138</f>
        <v>0</v>
      </c>
      <c r="S38" s="248">
        <f t="shared" si="2"/>
        <v>0</v>
      </c>
      <c r="T38" s="248">
        <f t="shared" si="3"/>
        <v>0</v>
      </c>
    </row>
    <row r="39" spans="1:20" ht="13.5" customHeight="1">
      <c r="A39" s="195" t="str">
        <f>MEDICAMENT!A100</f>
        <v>MASTIJET</v>
      </c>
      <c r="B39" s="195" t="str">
        <f>MEDICAMENT!B100</f>
        <v>seringue</v>
      </c>
      <c r="C39" s="251"/>
      <c r="D39" s="251"/>
      <c r="E39" s="251"/>
      <c r="F39" s="251"/>
      <c r="G39" s="251"/>
      <c r="H39" s="196">
        <f>MEDICAMENT!H100</f>
        <v>3.48</v>
      </c>
      <c r="I39" s="252">
        <f t="shared" si="0"/>
        <v>0</v>
      </c>
      <c r="J39" s="252">
        <f t="shared" si="1"/>
        <v>0</v>
      </c>
      <c r="K39" s="195">
        <f>MEDICAMENT!A139</f>
        <v>0</v>
      </c>
      <c r="L39" s="195">
        <f>MEDICAMENT!B139</f>
        <v>0</v>
      </c>
      <c r="M39" s="251"/>
      <c r="N39" s="251"/>
      <c r="O39" s="251"/>
      <c r="P39" s="251"/>
      <c r="Q39" s="251"/>
      <c r="R39" s="196">
        <f>MEDICAMENT!H139</f>
        <v>0</v>
      </c>
      <c r="S39" s="248">
        <f t="shared" si="2"/>
        <v>0</v>
      </c>
      <c r="T39" s="248">
        <f t="shared" si="3"/>
        <v>0</v>
      </c>
    </row>
    <row r="40" spans="1:20" ht="12.75" customHeight="1">
      <c r="A40" s="195" t="str">
        <f>MEDICAMENT!A101</f>
        <v>MEDEDRANTIL</v>
      </c>
      <c r="B40" s="195" t="str">
        <f>MEDICAMENT!B101</f>
        <v>10 ml</v>
      </c>
      <c r="C40" s="251"/>
      <c r="D40" s="251"/>
      <c r="E40" s="251"/>
      <c r="F40" s="251"/>
      <c r="G40" s="251"/>
      <c r="H40" s="196">
        <f>MEDICAMENT!H101</f>
        <v>19.46</v>
      </c>
      <c r="I40" s="252">
        <f t="shared" si="0"/>
        <v>0</v>
      </c>
      <c r="J40" s="252">
        <f t="shared" si="1"/>
        <v>0</v>
      </c>
      <c r="K40" s="195">
        <f>MEDICAMENT!A140</f>
        <v>0</v>
      </c>
      <c r="L40" s="195">
        <f>MEDICAMENT!B140</f>
        <v>0</v>
      </c>
      <c r="M40" s="251"/>
      <c r="N40" s="251"/>
      <c r="O40" s="251"/>
      <c r="P40" s="251"/>
      <c r="Q40" s="251"/>
      <c r="R40" s="196">
        <f>MEDICAMENT!H140</f>
        <v>0</v>
      </c>
      <c r="S40" s="248">
        <f t="shared" si="2"/>
        <v>0</v>
      </c>
      <c r="T40" s="248">
        <f t="shared" si="3"/>
        <v>0</v>
      </c>
    </row>
    <row r="41" spans="1:20" ht="12.75" customHeight="1">
      <c r="A41" s="195" t="str">
        <f>MEDICAMENT!A102</f>
        <v>MILOXAN</v>
      </c>
      <c r="B41" s="195" t="str">
        <f>MEDICAMENT!B102</f>
        <v>100 ml</v>
      </c>
      <c r="C41" s="251"/>
      <c r="D41" s="251"/>
      <c r="E41" s="251"/>
      <c r="F41" s="251"/>
      <c r="G41" s="251"/>
      <c r="H41" s="196">
        <f>MEDICAMENT!H102</f>
        <v>14.32</v>
      </c>
      <c r="I41" s="252">
        <f t="shared" si="0"/>
        <v>0</v>
      </c>
      <c r="J41" s="252">
        <f t="shared" si="1"/>
        <v>0</v>
      </c>
      <c r="K41" s="195">
        <f>MEDICAMENT!A141</f>
        <v>0</v>
      </c>
      <c r="L41" s="195">
        <f>MEDICAMENT!B141</f>
        <v>0</v>
      </c>
      <c r="M41" s="251"/>
      <c r="N41" s="251"/>
      <c r="O41" s="251"/>
      <c r="P41" s="251"/>
      <c r="Q41" s="251"/>
      <c r="R41" s="196">
        <f>MEDICAMENT!H141</f>
        <v>0</v>
      </c>
      <c r="S41" s="248">
        <f t="shared" si="2"/>
        <v>0</v>
      </c>
      <c r="T41" s="248">
        <f t="shared" si="3"/>
        <v>0</v>
      </c>
    </row>
    <row r="42" spans="1:20" ht="13.5" customHeight="1">
      <c r="A42" s="195" t="str">
        <f>MEDICAMENT!A103</f>
        <v>MILOXAN</v>
      </c>
      <c r="B42" s="195" t="str">
        <f>MEDICAMENT!B103</f>
        <v>250 ml</v>
      </c>
      <c r="C42" s="251"/>
      <c r="D42" s="251"/>
      <c r="E42" s="251"/>
      <c r="F42" s="251"/>
      <c r="G42" s="251"/>
      <c r="H42" s="196">
        <f>MEDICAMENT!H103</f>
        <v>63.47</v>
      </c>
      <c r="I42" s="252">
        <f t="shared" si="0"/>
        <v>0</v>
      </c>
      <c r="J42" s="252">
        <f t="shared" si="1"/>
        <v>0</v>
      </c>
      <c r="K42" s="195">
        <f>MEDICAMENT!A142</f>
        <v>0</v>
      </c>
      <c r="L42" s="195">
        <f>MEDICAMENT!B142</f>
        <v>0</v>
      </c>
      <c r="M42" s="251"/>
      <c r="N42" s="251"/>
      <c r="O42" s="251"/>
      <c r="P42" s="251"/>
      <c r="Q42" s="251"/>
      <c r="R42" s="196">
        <f>MEDICAMENT!H142</f>
        <v>0</v>
      </c>
      <c r="S42" s="248">
        <f t="shared" si="2"/>
        <v>0</v>
      </c>
      <c r="T42" s="248">
        <f t="shared" si="3"/>
        <v>0</v>
      </c>
    </row>
    <row r="43" spans="1:20" ht="12.75" customHeight="1">
      <c r="A43" s="195" t="str">
        <f>MEDICAMENT!A104</f>
        <v>MULTIBIO</v>
      </c>
      <c r="B43" s="195" t="str">
        <f>MEDICAMENT!B104</f>
        <v>250 ml</v>
      </c>
      <c r="C43" s="251"/>
      <c r="D43" s="251"/>
      <c r="E43" s="251"/>
      <c r="F43" s="251"/>
      <c r="G43" s="251"/>
      <c r="H43" s="196">
        <f>MEDICAMENT!H104</f>
        <v>38.17</v>
      </c>
      <c r="I43" s="252">
        <f t="shared" si="0"/>
        <v>0</v>
      </c>
      <c r="J43" s="252">
        <f t="shared" si="1"/>
        <v>0</v>
      </c>
      <c r="K43" s="195">
        <f>MEDICAMENT!A143</f>
        <v>0</v>
      </c>
      <c r="L43" s="195">
        <f>MEDICAMENT!B143</f>
        <v>0</v>
      </c>
      <c r="M43" s="251"/>
      <c r="N43" s="251"/>
      <c r="O43" s="251"/>
      <c r="P43" s="251"/>
      <c r="Q43" s="251"/>
      <c r="R43" s="196">
        <f>MEDICAMENT!H143</f>
        <v>0</v>
      </c>
      <c r="S43" s="248">
        <f t="shared" si="2"/>
        <v>0</v>
      </c>
      <c r="T43" s="248">
        <f t="shared" si="3"/>
        <v>0</v>
      </c>
    </row>
    <row r="44" spans="1:20" ht="12.75" customHeight="1">
      <c r="A44" s="195" t="str">
        <f>MEDICAMENT!A105</f>
        <v>NEOMETEORYL</v>
      </c>
      <c r="B44" s="195" t="str">
        <f>MEDICAMENT!B105</f>
        <v>10 x 10ml</v>
      </c>
      <c r="C44" s="251"/>
      <c r="D44" s="251"/>
      <c r="E44" s="251"/>
      <c r="F44" s="251"/>
      <c r="G44" s="251"/>
      <c r="H44" s="196">
        <f>MEDICAMENT!H105</f>
        <v>25.2</v>
      </c>
      <c r="I44" s="252">
        <f t="shared" si="0"/>
        <v>0</v>
      </c>
      <c r="J44" s="252">
        <f t="shared" si="1"/>
        <v>0</v>
      </c>
      <c r="K44" s="195">
        <f>MEDICAMENT!A144</f>
        <v>0</v>
      </c>
      <c r="L44" s="195">
        <f>MEDICAMENT!B144</f>
        <v>0</v>
      </c>
      <c r="M44" s="251"/>
      <c r="N44" s="251"/>
      <c r="O44" s="251"/>
      <c r="P44" s="251"/>
      <c r="Q44" s="251"/>
      <c r="R44" s="196">
        <f>MEDICAMENT!H144</f>
        <v>0</v>
      </c>
      <c r="S44" s="248">
        <f t="shared" si="2"/>
        <v>0</v>
      </c>
      <c r="T44" s="248">
        <f t="shared" si="3"/>
        <v>0</v>
      </c>
    </row>
    <row r="45" spans="1:20" ht="13.5" customHeight="1" hidden="1">
      <c r="A45" s="195" t="str">
        <f>MEDICAMENT!A106</f>
        <v>NOROMECTIN 0,5 % PO / POUROMEC</v>
      </c>
      <c r="B45" s="195" t="str">
        <f>MEDICAMENT!B106</f>
        <v>250 ml</v>
      </c>
      <c r="C45" s="251"/>
      <c r="D45" s="251"/>
      <c r="E45" s="251"/>
      <c r="F45" s="251"/>
      <c r="G45" s="251"/>
      <c r="H45" s="196">
        <f>MEDICAMENT!H106</f>
        <v>29.38</v>
      </c>
      <c r="I45" s="252">
        <f t="shared" si="0"/>
        <v>0</v>
      </c>
      <c r="J45" s="252">
        <f t="shared" si="1"/>
        <v>0</v>
      </c>
      <c r="K45" s="195">
        <f>MEDICAMENT!A145</f>
        <v>0</v>
      </c>
      <c r="L45" s="195">
        <f>MEDICAMENT!B145</f>
        <v>0</v>
      </c>
      <c r="M45" s="251"/>
      <c r="N45" s="251"/>
      <c r="O45" s="251"/>
      <c r="P45" s="251"/>
      <c r="Q45" s="251"/>
      <c r="R45" s="196">
        <f>MEDICAMENT!H145</f>
        <v>0</v>
      </c>
      <c r="S45" s="248">
        <f t="shared" si="2"/>
        <v>0</v>
      </c>
      <c r="T45" s="248">
        <f t="shared" si="3"/>
        <v>0</v>
      </c>
    </row>
    <row r="46" spans="1:20" ht="13.5" customHeight="1" hidden="1">
      <c r="A46" s="195" t="str">
        <f>MEDICAMENT!A108</f>
        <v>ORNIPURAL</v>
      </c>
      <c r="B46" s="195" t="str">
        <f>MEDICAMENT!B108</f>
        <v>100 ml</v>
      </c>
      <c r="C46" s="251"/>
      <c r="D46" s="251"/>
      <c r="E46" s="251"/>
      <c r="F46" s="251"/>
      <c r="G46" s="251"/>
      <c r="H46" s="196">
        <f>MEDICAMENT!H108</f>
        <v>4.36</v>
      </c>
      <c r="I46" s="252">
        <f t="shared" si="0"/>
        <v>0</v>
      </c>
      <c r="J46" s="252">
        <f t="shared" si="1"/>
        <v>0</v>
      </c>
      <c r="K46" s="195">
        <f>MEDICAMENT!A146</f>
        <v>0</v>
      </c>
      <c r="L46" s="195">
        <f>MEDICAMENT!B146</f>
        <v>0</v>
      </c>
      <c r="M46" s="251"/>
      <c r="N46" s="251"/>
      <c r="O46" s="251"/>
      <c r="P46" s="251"/>
      <c r="Q46" s="251"/>
      <c r="R46" s="196">
        <f>MEDICAMENT!H146</f>
        <v>0</v>
      </c>
      <c r="S46" s="248">
        <f t="shared" si="2"/>
        <v>0</v>
      </c>
      <c r="T46" s="248">
        <f t="shared" si="3"/>
        <v>0</v>
      </c>
    </row>
    <row r="47" spans="1:20" ht="13.5" customHeight="1" hidden="1">
      <c r="A47" s="195" t="str">
        <f>MEDICAMENT!A109</f>
        <v>OTC</v>
      </c>
      <c r="B47" s="195" t="str">
        <f>MEDICAMENT!B109</f>
        <v>10 kg</v>
      </c>
      <c r="C47" s="251"/>
      <c r="D47" s="251"/>
      <c r="E47" s="251"/>
      <c r="F47" s="251"/>
      <c r="G47" s="251"/>
      <c r="H47" s="196">
        <f>MEDICAMENT!H109</f>
        <v>226.9</v>
      </c>
      <c r="I47" s="252">
        <f t="shared" si="0"/>
        <v>0</v>
      </c>
      <c r="J47" s="252">
        <f t="shared" si="1"/>
        <v>0</v>
      </c>
      <c r="K47" s="195">
        <f>MEDICAMENT!A147</f>
        <v>0</v>
      </c>
      <c r="L47" s="195">
        <f>MEDICAMENT!B147</f>
        <v>0</v>
      </c>
      <c r="M47" s="251"/>
      <c r="N47" s="251"/>
      <c r="O47" s="251"/>
      <c r="P47" s="251"/>
      <c r="Q47" s="251"/>
      <c r="R47" s="196">
        <f>MEDICAMENT!H147</f>
        <v>0</v>
      </c>
      <c r="S47" s="248">
        <f t="shared" si="2"/>
        <v>0</v>
      </c>
      <c r="T47" s="248">
        <f t="shared" si="3"/>
        <v>0</v>
      </c>
    </row>
    <row r="48" spans="1:20" ht="13.5" customHeight="1" hidden="1">
      <c r="A48" s="195" t="str">
        <f>MEDICAMENT!A110</f>
        <v>PEROXYDE H2O</v>
      </c>
      <c r="B48" s="195" t="str">
        <f>MEDICAMENT!B110</f>
        <v>20L</v>
      </c>
      <c r="C48" s="251"/>
      <c r="D48" s="251"/>
      <c r="E48" s="251"/>
      <c r="F48" s="251"/>
      <c r="G48" s="251"/>
      <c r="H48" s="196">
        <f>MEDICAMENT!H110</f>
        <v>74.79</v>
      </c>
      <c r="I48" s="252">
        <f t="shared" si="0"/>
        <v>0</v>
      </c>
      <c r="J48" s="252">
        <f t="shared" si="1"/>
        <v>0</v>
      </c>
      <c r="K48" s="195">
        <f>MEDICAMENT!A148</f>
        <v>0</v>
      </c>
      <c r="L48" s="195">
        <f>MEDICAMENT!B148</f>
        <v>0</v>
      </c>
      <c r="M48" s="251"/>
      <c r="N48" s="251"/>
      <c r="O48" s="251"/>
      <c r="P48" s="251"/>
      <c r="Q48" s="251"/>
      <c r="R48" s="196">
        <f>MEDICAMENT!H148</f>
        <v>0</v>
      </c>
      <c r="S48" s="248">
        <f t="shared" si="2"/>
        <v>0</v>
      </c>
      <c r="T48" s="248">
        <f t="shared" si="3"/>
        <v>0</v>
      </c>
    </row>
    <row r="49" spans="1:20" ht="13.5" customHeight="1" hidden="1">
      <c r="A49" s="195" t="str">
        <f>MEDICAMENT!A111</f>
        <v>PRACETAM</v>
      </c>
      <c r="B49" s="195" t="str">
        <f>MEDICAMENT!B111</f>
        <v>5 litres</v>
      </c>
      <c r="C49" s="251"/>
      <c r="D49" s="251"/>
      <c r="E49" s="251"/>
      <c r="F49" s="251"/>
      <c r="G49" s="251"/>
      <c r="H49" s="196">
        <f>MEDICAMENT!H111</f>
        <v>71.3</v>
      </c>
      <c r="I49" s="252">
        <f t="shared" si="0"/>
        <v>0</v>
      </c>
      <c r="J49" s="252">
        <f t="shared" si="1"/>
        <v>0</v>
      </c>
      <c r="K49" s="195">
        <f>MEDICAMENT!A149</f>
        <v>0</v>
      </c>
      <c r="L49" s="195">
        <f>MEDICAMENT!B149</f>
        <v>0</v>
      </c>
      <c r="M49" s="251"/>
      <c r="N49" s="251"/>
      <c r="O49" s="251"/>
      <c r="P49" s="251"/>
      <c r="Q49" s="251"/>
      <c r="R49" s="196">
        <f>MEDICAMENT!H149</f>
        <v>0</v>
      </c>
      <c r="S49" s="248">
        <f t="shared" si="2"/>
        <v>0</v>
      </c>
      <c r="T49" s="248">
        <f t="shared" si="3"/>
        <v>0</v>
      </c>
    </row>
    <row r="50" spans="1:20" ht="13.5" customHeight="1" hidden="1">
      <c r="A50" s="195" t="str">
        <f>MEDICAMENT!A112</f>
        <v>PULMOTIL</v>
      </c>
      <c r="B50" s="195" t="str">
        <f>MEDICAMENT!B112</f>
        <v>960 ml</v>
      </c>
      <c r="C50" s="251"/>
      <c r="D50" s="251"/>
      <c r="E50" s="251"/>
      <c r="F50" s="251"/>
      <c r="G50" s="251"/>
      <c r="H50" s="196">
        <f>MEDICAMENT!H112</f>
        <v>99.2</v>
      </c>
      <c r="I50" s="252">
        <f t="shared" si="0"/>
        <v>0</v>
      </c>
      <c r="J50" s="252">
        <f t="shared" si="1"/>
        <v>0</v>
      </c>
      <c r="K50" s="195">
        <f>MEDICAMENT!A150</f>
        <v>0</v>
      </c>
      <c r="L50" s="195">
        <f>MEDICAMENT!B150</f>
        <v>0</v>
      </c>
      <c r="M50" s="251"/>
      <c r="N50" s="251"/>
      <c r="O50" s="251"/>
      <c r="P50" s="251"/>
      <c r="Q50" s="251"/>
      <c r="R50" s="196">
        <f>MEDICAMENT!H150</f>
        <v>0</v>
      </c>
      <c r="S50" s="248">
        <f t="shared" si="2"/>
        <v>0</v>
      </c>
      <c r="T50" s="248">
        <f t="shared" si="3"/>
        <v>0</v>
      </c>
    </row>
    <row r="51" spans="1:20" ht="13.5" customHeight="1" hidden="1">
      <c r="A51" s="195" t="str">
        <f>MEDICAMENT!A113</f>
        <v>REGULOR</v>
      </c>
      <c r="B51" s="195" t="str">
        <f>MEDICAMENT!B113</f>
        <v>5 L </v>
      </c>
      <c r="C51" s="251"/>
      <c r="D51" s="251"/>
      <c r="E51" s="251"/>
      <c r="F51" s="251"/>
      <c r="G51" s="251"/>
      <c r="H51" s="196">
        <f>MEDICAMENT!H113</f>
        <v>27.3</v>
      </c>
      <c r="I51" s="252">
        <f t="shared" si="0"/>
        <v>0</v>
      </c>
      <c r="J51" s="252">
        <f t="shared" si="1"/>
        <v>0</v>
      </c>
      <c r="K51" s="195">
        <f>MEDICAMENT!A151</f>
        <v>0</v>
      </c>
      <c r="L51" s="195">
        <f>MEDICAMENT!B151</f>
        <v>0</v>
      </c>
      <c r="M51" s="251"/>
      <c r="N51" s="251"/>
      <c r="O51" s="251"/>
      <c r="P51" s="251"/>
      <c r="Q51" s="251"/>
      <c r="R51" s="196">
        <f>MEDICAMENT!H151</f>
        <v>0</v>
      </c>
      <c r="S51" s="248">
        <f t="shared" si="2"/>
        <v>0</v>
      </c>
      <c r="T51" s="248">
        <f t="shared" si="3"/>
        <v>0</v>
      </c>
    </row>
    <row r="52" spans="1:20" ht="13.5" customHeight="1" hidden="1">
      <c r="A52" s="195" t="str">
        <f>MEDICAMENT!A114</f>
        <v>RINGVAC</v>
      </c>
      <c r="B52" s="195" t="str">
        <f>MEDICAMENT!B114</f>
        <v>10 doses</v>
      </c>
      <c r="C52" s="251"/>
      <c r="D52" s="251"/>
      <c r="E52" s="251"/>
      <c r="F52" s="251"/>
      <c r="G52" s="251"/>
      <c r="H52" s="196">
        <f>MEDICAMENT!H114</f>
        <v>0</v>
      </c>
      <c r="I52" s="252">
        <f t="shared" si="0"/>
        <v>0</v>
      </c>
      <c r="J52" s="252">
        <f t="shared" si="1"/>
        <v>0</v>
      </c>
      <c r="K52" s="195">
        <f>MEDICAMENT!A152</f>
        <v>0</v>
      </c>
      <c r="L52" s="195">
        <f>MEDICAMENT!B152</f>
        <v>0</v>
      </c>
      <c r="M52" s="251"/>
      <c r="N52" s="251"/>
      <c r="O52" s="251"/>
      <c r="P52" s="251"/>
      <c r="Q52" s="251"/>
      <c r="R52" s="196">
        <f>MEDICAMENT!H152</f>
        <v>0</v>
      </c>
      <c r="S52" s="248">
        <f t="shared" si="2"/>
        <v>0</v>
      </c>
      <c r="T52" s="248">
        <f t="shared" si="3"/>
        <v>0</v>
      </c>
    </row>
    <row r="53" spans="1:20" ht="13.5" customHeight="1" hidden="1">
      <c r="A53" s="195" t="str">
        <f>MEDICAMENT!A115</f>
        <v>RISPOVAL RS BVD</v>
      </c>
      <c r="B53" s="195" t="str">
        <f>MEDICAMENT!B115</f>
        <v>5 doses</v>
      </c>
      <c r="C53" s="251"/>
      <c r="D53" s="251"/>
      <c r="E53" s="251"/>
      <c r="F53" s="251"/>
      <c r="G53" s="251"/>
      <c r="H53" s="196">
        <f>MEDICAMENT!H115</f>
        <v>23.7</v>
      </c>
      <c r="I53" s="252">
        <f t="shared" si="0"/>
        <v>0</v>
      </c>
      <c r="J53" s="252">
        <f t="shared" si="1"/>
        <v>0</v>
      </c>
      <c r="K53" s="195">
        <f>MEDICAMENT!A153</f>
        <v>0</v>
      </c>
      <c r="L53" s="195">
        <f>MEDICAMENT!B153</f>
        <v>0</v>
      </c>
      <c r="M53" s="251"/>
      <c r="N53" s="251"/>
      <c r="O53" s="251"/>
      <c r="P53" s="251"/>
      <c r="Q53" s="251"/>
      <c r="R53" s="196">
        <f>MEDICAMENT!H153</f>
        <v>0</v>
      </c>
      <c r="S53" s="248">
        <f t="shared" si="2"/>
        <v>0</v>
      </c>
      <c r="T53" s="248">
        <f t="shared" si="3"/>
        <v>0</v>
      </c>
    </row>
    <row r="54" spans="1:20" ht="13.5" customHeight="1">
      <c r="A54" s="198" t="s">
        <v>252</v>
      </c>
      <c r="B54" s="193"/>
      <c r="C54" s="249"/>
      <c r="D54" s="250"/>
      <c r="E54" s="250"/>
      <c r="F54" s="250"/>
      <c r="G54" s="250"/>
      <c r="H54" s="193"/>
      <c r="I54" s="253">
        <f>SUM(I6:I53)</f>
        <v>0</v>
      </c>
      <c r="J54" s="253">
        <f>SUM(J6:J53)</f>
        <v>32.44</v>
      </c>
      <c r="K54" s="198" t="s">
        <v>252</v>
      </c>
      <c r="L54" s="200"/>
      <c r="M54" s="251"/>
      <c r="N54" s="251"/>
      <c r="O54" s="251"/>
      <c r="P54" s="251"/>
      <c r="Q54" s="251"/>
      <c r="R54" s="183"/>
      <c r="S54" s="199">
        <f>SUM(S6:S41)</f>
        <v>0</v>
      </c>
      <c r="T54" s="199">
        <f>SUM(T6:T41)</f>
        <v>0</v>
      </c>
    </row>
    <row r="55" spans="1:20" ht="12.75">
      <c r="A55" s="201" t="s">
        <v>253</v>
      </c>
      <c r="B55" s="202">
        <f>J54+T54</f>
        <v>32.44</v>
      </c>
      <c r="C55" s="203" t="s">
        <v>254</v>
      </c>
      <c r="D55" s="188"/>
      <c r="E55" s="188"/>
      <c r="F55" s="190" t="s">
        <v>255</v>
      </c>
      <c r="G55" s="204"/>
      <c r="H55" s="204"/>
      <c r="I55" s="182"/>
      <c r="J55" s="205">
        <f>(J54-I54)+(T54-S54)</f>
        <v>32.44</v>
      </c>
      <c r="K55" s="206" t="s">
        <v>254</v>
      </c>
      <c r="L55" s="207"/>
      <c r="M55" s="204"/>
      <c r="N55" s="204"/>
      <c r="O55" s="204"/>
      <c r="P55" s="204"/>
      <c r="Q55" s="204"/>
      <c r="R55" s="204"/>
      <c r="S55" s="204"/>
      <c r="T55" s="204"/>
    </row>
    <row r="56" spans="1:20" ht="12.75">
      <c r="A56" s="183" t="s">
        <v>256</v>
      </c>
      <c r="B56" s="208" t="e">
        <f>(I54+S54)/F3</f>
        <v>#DIV/0!</v>
      </c>
      <c r="C56" s="209" t="s">
        <v>254</v>
      </c>
      <c r="D56" s="210" t="e">
        <f>B56*6.56</f>
        <v>#DIV/0!</v>
      </c>
      <c r="E56" s="211" t="s">
        <v>74</v>
      </c>
      <c r="F56" s="212"/>
      <c r="G56" s="213"/>
      <c r="H56" s="182"/>
      <c r="I56" s="197"/>
      <c r="J56" s="214"/>
      <c r="K56" s="215" t="s">
        <v>257</v>
      </c>
      <c r="L56" s="189"/>
      <c r="M56" s="179"/>
      <c r="N56" s="179"/>
      <c r="O56" s="179"/>
      <c r="P56" s="179"/>
      <c r="Q56" s="179"/>
      <c r="R56" s="179"/>
      <c r="S56" s="179"/>
      <c r="T56" s="216"/>
    </row>
    <row r="57" spans="1:20" ht="12.75">
      <c r="A57" s="183" t="s">
        <v>258</v>
      </c>
      <c r="B57" s="217" t="e">
        <f>((J54-I54)+(T54-S54))/F3</f>
        <v>#DIV/0!</v>
      </c>
      <c r="C57" s="209" t="s">
        <v>254</v>
      </c>
      <c r="D57" s="210" t="e">
        <f>B57*6.56</f>
        <v>#DIV/0!</v>
      </c>
      <c r="E57" s="211" t="s">
        <v>74</v>
      </c>
      <c r="F57" s="218"/>
      <c r="G57" s="218"/>
      <c r="H57" s="183"/>
      <c r="I57" s="210"/>
      <c r="J57" s="214"/>
      <c r="K57" s="219" t="s">
        <v>259</v>
      </c>
      <c r="L57" s="189"/>
      <c r="M57" s="179"/>
      <c r="N57" s="179"/>
      <c r="O57" s="179"/>
      <c r="P57" s="179"/>
      <c r="Q57" s="179"/>
      <c r="R57" s="179"/>
      <c r="S57" s="179"/>
      <c r="T57" s="216"/>
    </row>
    <row r="58" spans="1:20" ht="12.75">
      <c r="A58" s="183" t="s">
        <v>260</v>
      </c>
      <c r="B58" s="220" t="e">
        <f>(B56+B57)</f>
        <v>#DIV/0!</v>
      </c>
      <c r="C58" s="221" t="s">
        <v>254</v>
      </c>
      <c r="D58" s="220" t="e">
        <f>D56+D57</f>
        <v>#DIV/0!</v>
      </c>
      <c r="E58" s="222" t="s">
        <v>74</v>
      </c>
      <c r="F58" s="223"/>
      <c r="G58" s="224"/>
      <c r="H58" s="183"/>
      <c r="I58" s="225"/>
      <c r="J58" s="226"/>
      <c r="K58" s="227"/>
      <c r="L58" s="228"/>
      <c r="M58" s="229"/>
      <c r="N58" s="229"/>
      <c r="O58" s="229"/>
      <c r="P58" s="229"/>
      <c r="Q58" s="229"/>
      <c r="R58" s="230"/>
      <c r="S58" s="230"/>
      <c r="T58" s="231"/>
    </row>
    <row r="66" spans="11:13" ht="12.75">
      <c r="K66" s="178"/>
      <c r="L66" s="177"/>
      <c r="M66" s="178"/>
    </row>
    <row r="67" spans="1:12" ht="12.75">
      <c r="A67" s="183" t="s">
        <v>261</v>
      </c>
      <c r="B67" s="200" t="s">
        <v>262</v>
      </c>
      <c r="C67" s="183"/>
      <c r="D67" s="183"/>
      <c r="E67" s="183"/>
      <c r="F67" s="183"/>
      <c r="G67" s="183"/>
      <c r="H67" s="232">
        <v>36.95</v>
      </c>
      <c r="L67" s="175"/>
    </row>
    <row r="68" spans="1:12" ht="12.75">
      <c r="A68" s="183" t="s">
        <v>263</v>
      </c>
      <c r="B68" s="200" t="s">
        <v>264</v>
      </c>
      <c r="C68" s="183"/>
      <c r="D68" s="183"/>
      <c r="E68" s="183"/>
      <c r="F68" s="183"/>
      <c r="G68" s="183"/>
      <c r="H68" s="233">
        <v>32.44</v>
      </c>
      <c r="L68" s="175"/>
    </row>
    <row r="69" spans="1:12" ht="12.75">
      <c r="A69" s="183" t="s">
        <v>265</v>
      </c>
      <c r="B69" s="200" t="s">
        <v>266</v>
      </c>
      <c r="C69" s="183"/>
      <c r="D69" s="183"/>
      <c r="E69" s="183"/>
      <c r="F69" s="183"/>
      <c r="G69" s="183"/>
      <c r="H69" s="233">
        <v>58.78</v>
      </c>
      <c r="L69" s="175"/>
    </row>
    <row r="70" spans="1:12" ht="12.75">
      <c r="A70" s="183" t="s">
        <v>267</v>
      </c>
      <c r="B70" s="200" t="s">
        <v>268</v>
      </c>
      <c r="C70" s="183"/>
      <c r="D70" s="183"/>
      <c r="E70" s="183"/>
      <c r="F70" s="183"/>
      <c r="G70" s="183"/>
      <c r="H70" s="232">
        <v>0.87</v>
      </c>
      <c r="L70" s="175"/>
    </row>
    <row r="71" spans="1:12" ht="12.75">
      <c r="A71" s="183" t="s">
        <v>20</v>
      </c>
      <c r="B71" s="200" t="s">
        <v>266</v>
      </c>
      <c r="C71" s="183"/>
      <c r="D71" s="183"/>
      <c r="E71" s="183"/>
      <c r="F71" s="183"/>
      <c r="G71" s="183"/>
      <c r="H71" s="233">
        <v>23.67</v>
      </c>
      <c r="L71" s="175"/>
    </row>
    <row r="72" spans="1:12" ht="12.75">
      <c r="A72" s="183" t="s">
        <v>43</v>
      </c>
      <c r="B72" s="200" t="s">
        <v>266</v>
      </c>
      <c r="C72" s="183"/>
      <c r="D72" s="183"/>
      <c r="E72" s="183"/>
      <c r="F72" s="183"/>
      <c r="G72" s="183"/>
      <c r="H72" s="232">
        <v>11.51</v>
      </c>
      <c r="L72" s="175"/>
    </row>
    <row r="73" spans="1:12" ht="12.75">
      <c r="A73" s="183" t="s">
        <v>269</v>
      </c>
      <c r="B73" s="200" t="s">
        <v>270</v>
      </c>
      <c r="C73" s="183"/>
      <c r="D73" s="183"/>
      <c r="E73" s="183"/>
      <c r="F73" s="183"/>
      <c r="G73" s="183"/>
      <c r="H73" s="233">
        <v>116.65</v>
      </c>
      <c r="L73" s="175"/>
    </row>
    <row r="74" spans="1:12" ht="12.75">
      <c r="A74" s="183" t="s">
        <v>271</v>
      </c>
      <c r="B74" s="200" t="s">
        <v>272</v>
      </c>
      <c r="C74" s="183"/>
      <c r="D74" s="234"/>
      <c r="E74" s="235"/>
      <c r="F74" s="235"/>
      <c r="G74" s="235"/>
      <c r="H74" s="232">
        <v>2.38</v>
      </c>
      <c r="L74" s="175"/>
    </row>
    <row r="75" spans="1:12" ht="12.75">
      <c r="A75" s="183" t="s">
        <v>24</v>
      </c>
      <c r="B75" s="200" t="s">
        <v>273</v>
      </c>
      <c r="C75" s="183"/>
      <c r="D75" s="183"/>
      <c r="E75" s="183"/>
      <c r="F75" s="183"/>
      <c r="G75" s="183"/>
      <c r="H75" s="233">
        <v>6.53</v>
      </c>
      <c r="L75" s="175"/>
    </row>
    <row r="76" spans="1:12" ht="12.75">
      <c r="A76" s="183" t="s">
        <v>26</v>
      </c>
      <c r="B76" s="200" t="s">
        <v>266</v>
      </c>
      <c r="C76" s="183"/>
      <c r="D76" s="183"/>
      <c r="E76" s="183"/>
      <c r="F76" s="183"/>
      <c r="G76" s="183"/>
      <c r="H76" s="232">
        <v>13.19</v>
      </c>
      <c r="L76" s="175"/>
    </row>
    <row r="77" spans="1:12" ht="12.75">
      <c r="A77" s="236" t="s">
        <v>274</v>
      </c>
      <c r="B77" s="237" t="s">
        <v>266</v>
      </c>
      <c r="C77" s="183"/>
      <c r="D77" s="183"/>
      <c r="E77" s="183"/>
      <c r="F77" s="183"/>
      <c r="G77" s="183"/>
      <c r="H77" s="232">
        <v>42.3</v>
      </c>
      <c r="L77" s="175"/>
    </row>
    <row r="78" spans="1:12" ht="12.75">
      <c r="A78" s="183" t="s">
        <v>275</v>
      </c>
      <c r="B78" s="200" t="s">
        <v>266</v>
      </c>
      <c r="C78" s="183"/>
      <c r="D78" s="183"/>
      <c r="E78" s="183"/>
      <c r="F78" s="183"/>
      <c r="G78" s="183"/>
      <c r="H78" s="233">
        <v>48.29</v>
      </c>
      <c r="L78" s="175"/>
    </row>
    <row r="79" spans="1:12" ht="12.75">
      <c r="A79" s="183" t="s">
        <v>51</v>
      </c>
      <c r="B79" s="200" t="s">
        <v>273</v>
      </c>
      <c r="C79" s="183"/>
      <c r="D79" s="183"/>
      <c r="E79" s="183"/>
      <c r="F79" s="183"/>
      <c r="G79" s="183"/>
      <c r="H79" s="233">
        <v>22.08</v>
      </c>
      <c r="L79" s="175"/>
    </row>
    <row r="80" spans="1:12" ht="12.75">
      <c r="A80" s="183" t="s">
        <v>276</v>
      </c>
      <c r="B80" s="200" t="s">
        <v>277</v>
      </c>
      <c r="C80" s="183"/>
      <c r="D80" s="234"/>
      <c r="E80" s="235"/>
      <c r="F80" s="235"/>
      <c r="G80" s="235"/>
      <c r="H80" s="233">
        <v>58.36</v>
      </c>
      <c r="L80" s="175"/>
    </row>
    <row r="81" spans="1:12" ht="12.75">
      <c r="A81" s="183" t="s">
        <v>25</v>
      </c>
      <c r="B81" s="200" t="s">
        <v>278</v>
      </c>
      <c r="C81" s="183"/>
      <c r="D81" s="183"/>
      <c r="E81" s="183"/>
      <c r="F81" s="183"/>
      <c r="G81" s="183"/>
      <c r="H81" s="233">
        <v>7.96</v>
      </c>
      <c r="L81" s="175"/>
    </row>
    <row r="82" spans="1:12" ht="12.75">
      <c r="A82" s="183" t="s">
        <v>279</v>
      </c>
      <c r="B82" s="200" t="s">
        <v>262</v>
      </c>
      <c r="C82" s="183"/>
      <c r="D82" s="183"/>
      <c r="E82" s="183"/>
      <c r="F82" s="183"/>
      <c r="G82" s="183"/>
      <c r="H82" s="233">
        <v>67.23</v>
      </c>
      <c r="L82" s="175"/>
    </row>
    <row r="83" spans="1:12" ht="12.75">
      <c r="A83" s="183" t="s">
        <v>31</v>
      </c>
      <c r="B83" s="200" t="s">
        <v>280</v>
      </c>
      <c r="C83" s="183"/>
      <c r="D83" s="183"/>
      <c r="E83" s="183"/>
      <c r="F83" s="183"/>
      <c r="G83" s="183"/>
      <c r="H83" s="232">
        <v>56.19</v>
      </c>
      <c r="L83" s="175"/>
    </row>
    <row r="84" spans="1:12" ht="12.75">
      <c r="A84" s="183" t="s">
        <v>31</v>
      </c>
      <c r="B84" s="200" t="s">
        <v>281</v>
      </c>
      <c r="C84" s="183"/>
      <c r="D84" s="183"/>
      <c r="E84" s="183"/>
      <c r="F84" s="183"/>
      <c r="G84" s="183"/>
      <c r="H84" s="233">
        <v>143.15</v>
      </c>
      <c r="L84" s="175"/>
    </row>
    <row r="85" spans="1:12" ht="12.75">
      <c r="A85" s="183" t="s">
        <v>52</v>
      </c>
      <c r="B85" s="200" t="s">
        <v>273</v>
      </c>
      <c r="C85" s="183"/>
      <c r="D85" s="183"/>
      <c r="E85" s="183"/>
      <c r="F85" s="183"/>
      <c r="G85" s="183"/>
      <c r="H85" s="233">
        <v>228.36</v>
      </c>
      <c r="L85" s="175"/>
    </row>
    <row r="86" spans="1:12" ht="12.75">
      <c r="A86" s="183" t="s">
        <v>282</v>
      </c>
      <c r="B86" s="200" t="s">
        <v>283</v>
      </c>
      <c r="C86" s="183"/>
      <c r="D86" s="183"/>
      <c r="E86" s="183"/>
      <c r="F86" s="183"/>
      <c r="G86" s="183"/>
      <c r="H86" s="232">
        <v>9.28</v>
      </c>
      <c r="L86" s="175"/>
    </row>
    <row r="87" spans="1:12" ht="12.75">
      <c r="A87" s="183" t="s">
        <v>34</v>
      </c>
      <c r="B87" s="200" t="s">
        <v>280</v>
      </c>
      <c r="C87" s="183"/>
      <c r="D87" s="183"/>
      <c r="E87" s="183"/>
      <c r="F87" s="183"/>
      <c r="G87" s="183"/>
      <c r="H87" s="233">
        <v>70.89</v>
      </c>
      <c r="L87" s="175"/>
    </row>
    <row r="88" spans="1:12" ht="12.75">
      <c r="A88" s="183" t="s">
        <v>34</v>
      </c>
      <c r="B88" s="200" t="s">
        <v>264</v>
      </c>
      <c r="C88" s="238"/>
      <c r="D88" s="183"/>
      <c r="E88" s="183"/>
      <c r="F88" s="183"/>
      <c r="G88" s="183"/>
      <c r="H88" s="233">
        <v>282.07</v>
      </c>
      <c r="L88" s="175"/>
    </row>
    <row r="89" spans="1:12" ht="12.75">
      <c r="A89" s="183" t="s">
        <v>35</v>
      </c>
      <c r="B89" s="200" t="s">
        <v>273</v>
      </c>
      <c r="C89" s="183"/>
      <c r="D89" s="183"/>
      <c r="E89" s="183"/>
      <c r="F89" s="183"/>
      <c r="G89" s="183"/>
      <c r="H89" s="233">
        <v>39.49</v>
      </c>
      <c r="L89" s="175"/>
    </row>
    <row r="90" spans="1:12" ht="12.75">
      <c r="A90" s="183" t="s">
        <v>284</v>
      </c>
      <c r="B90" s="200" t="s">
        <v>272</v>
      </c>
      <c r="C90" s="183"/>
      <c r="D90" s="183"/>
      <c r="E90" s="183"/>
      <c r="F90" s="183"/>
      <c r="G90" s="183"/>
      <c r="H90" s="232">
        <v>5.6</v>
      </c>
      <c r="L90" s="175"/>
    </row>
    <row r="91" spans="1:12" ht="12.75">
      <c r="A91" s="183" t="s">
        <v>169</v>
      </c>
      <c r="B91" s="200" t="s">
        <v>273</v>
      </c>
      <c r="C91" s="183"/>
      <c r="D91" s="183"/>
      <c r="E91" s="183"/>
      <c r="F91" s="183"/>
      <c r="G91" s="183"/>
      <c r="H91" s="232">
        <v>3.84</v>
      </c>
      <c r="L91" s="175"/>
    </row>
    <row r="92" spans="1:12" ht="12.75">
      <c r="A92" s="183" t="s">
        <v>28</v>
      </c>
      <c r="B92" s="200" t="s">
        <v>266</v>
      </c>
      <c r="C92" s="183"/>
      <c r="D92" s="183"/>
      <c r="E92" s="183"/>
      <c r="F92" s="183"/>
      <c r="G92" s="183"/>
      <c r="H92" s="233">
        <v>40.07</v>
      </c>
      <c r="L92" s="175"/>
    </row>
    <row r="93" spans="1:12" ht="12.75">
      <c r="A93" s="183" t="s">
        <v>285</v>
      </c>
      <c r="B93" s="200" t="s">
        <v>273</v>
      </c>
      <c r="C93" s="183"/>
      <c r="D93" s="234"/>
      <c r="E93" s="235"/>
      <c r="F93" s="235"/>
      <c r="G93" s="235"/>
      <c r="H93" s="233">
        <v>52.95</v>
      </c>
      <c r="L93" s="175"/>
    </row>
    <row r="94" spans="1:12" ht="12.75">
      <c r="A94" s="239" t="s">
        <v>44</v>
      </c>
      <c r="B94" s="240" t="s">
        <v>286</v>
      </c>
      <c r="C94" s="239"/>
      <c r="D94" s="239"/>
      <c r="E94" s="239"/>
      <c r="F94" s="239"/>
      <c r="G94" s="239"/>
      <c r="H94" s="233">
        <v>5.68</v>
      </c>
      <c r="L94" s="175"/>
    </row>
    <row r="95" spans="1:12" ht="12.75">
      <c r="A95" s="183" t="s">
        <v>287</v>
      </c>
      <c r="B95" s="200" t="s">
        <v>280</v>
      </c>
      <c r="C95" s="183"/>
      <c r="D95" s="183"/>
      <c r="E95" s="183"/>
      <c r="F95" s="183"/>
      <c r="G95" s="183"/>
      <c r="H95" s="232">
        <v>26.78</v>
      </c>
      <c r="L95" s="175"/>
    </row>
    <row r="96" spans="1:12" ht="12.75">
      <c r="A96" s="183" t="s">
        <v>287</v>
      </c>
      <c r="B96" s="200" t="s">
        <v>264</v>
      </c>
      <c r="C96" s="183"/>
      <c r="D96" s="183"/>
      <c r="E96" s="183"/>
      <c r="F96" s="183"/>
      <c r="G96" s="183"/>
      <c r="H96" s="232">
        <v>126.68</v>
      </c>
      <c r="L96" s="175"/>
    </row>
    <row r="97" spans="1:12" ht="12.75">
      <c r="A97" s="183" t="s">
        <v>288</v>
      </c>
      <c r="B97" s="200" t="s">
        <v>262</v>
      </c>
      <c r="C97" s="183"/>
      <c r="D97" s="183"/>
      <c r="E97" s="183"/>
      <c r="F97" s="183"/>
      <c r="G97" s="183"/>
      <c r="H97" s="232">
        <v>33.9</v>
      </c>
      <c r="L97" s="175"/>
    </row>
    <row r="98" spans="1:12" ht="12.75">
      <c r="A98" s="183" t="s">
        <v>289</v>
      </c>
      <c r="B98" s="200" t="s">
        <v>266</v>
      </c>
      <c r="C98" s="183"/>
      <c r="D98" s="183"/>
      <c r="E98" s="183"/>
      <c r="F98" s="183"/>
      <c r="G98" s="183"/>
      <c r="H98" s="232">
        <v>49.84</v>
      </c>
      <c r="L98" s="175"/>
    </row>
    <row r="99" spans="1:12" ht="12.75">
      <c r="A99" s="183" t="s">
        <v>290</v>
      </c>
      <c r="B99" s="200" t="s">
        <v>262</v>
      </c>
      <c r="C99" s="183"/>
      <c r="D99" s="183"/>
      <c r="E99" s="183"/>
      <c r="F99" s="183"/>
      <c r="G99" s="183"/>
      <c r="H99" s="232">
        <v>6.35</v>
      </c>
      <c r="L99" s="175"/>
    </row>
    <row r="100" spans="1:12" ht="12.75">
      <c r="A100" s="183" t="s">
        <v>291</v>
      </c>
      <c r="B100" s="200" t="s">
        <v>292</v>
      </c>
      <c r="C100" s="241"/>
      <c r="D100" s="241"/>
      <c r="E100" s="241"/>
      <c r="F100" s="241"/>
      <c r="G100" s="241"/>
      <c r="H100" s="233">
        <v>3.48</v>
      </c>
      <c r="L100" s="175"/>
    </row>
    <row r="101" spans="1:12" ht="12.75">
      <c r="A101" s="183" t="s">
        <v>293</v>
      </c>
      <c r="B101" s="200" t="s">
        <v>286</v>
      </c>
      <c r="C101" s="183"/>
      <c r="D101" s="183"/>
      <c r="E101" s="183"/>
      <c r="F101" s="183"/>
      <c r="G101" s="183"/>
      <c r="H101" s="232">
        <v>19.46</v>
      </c>
      <c r="L101" s="175"/>
    </row>
    <row r="102" spans="1:12" ht="12.75">
      <c r="A102" s="183" t="s">
        <v>294</v>
      </c>
      <c r="B102" s="200" t="s">
        <v>273</v>
      </c>
      <c r="C102" s="183"/>
      <c r="D102" s="183"/>
      <c r="E102" s="183"/>
      <c r="F102" s="183"/>
      <c r="G102" s="183"/>
      <c r="H102" s="232">
        <v>14.32</v>
      </c>
      <c r="L102" s="175"/>
    </row>
    <row r="103" spans="1:12" ht="12.75">
      <c r="A103" s="183" t="s">
        <v>294</v>
      </c>
      <c r="B103" s="200" t="s">
        <v>266</v>
      </c>
      <c r="C103" s="183"/>
      <c r="D103" s="183"/>
      <c r="E103" s="183"/>
      <c r="F103" s="183"/>
      <c r="G103" s="183"/>
      <c r="H103" s="232">
        <v>63.47</v>
      </c>
      <c r="L103" s="175"/>
    </row>
    <row r="104" spans="1:12" ht="12.75">
      <c r="A104" s="183" t="s">
        <v>30</v>
      </c>
      <c r="B104" s="200" t="s">
        <v>266</v>
      </c>
      <c r="C104" s="183"/>
      <c r="D104" s="183"/>
      <c r="E104" s="183"/>
      <c r="F104" s="183"/>
      <c r="G104" s="183"/>
      <c r="H104" s="232">
        <v>38.17</v>
      </c>
      <c r="L104" s="175"/>
    </row>
    <row r="105" spans="1:12" ht="12.75">
      <c r="A105" s="183" t="s">
        <v>295</v>
      </c>
      <c r="B105" s="200" t="s">
        <v>296</v>
      </c>
      <c r="C105" s="241"/>
      <c r="D105" s="241"/>
      <c r="E105" s="241"/>
      <c r="F105" s="241"/>
      <c r="G105" s="241"/>
      <c r="H105" s="232">
        <v>25.2</v>
      </c>
      <c r="L105" s="175"/>
    </row>
    <row r="106" spans="1:12" ht="12.75">
      <c r="A106" s="183" t="s">
        <v>297</v>
      </c>
      <c r="B106" s="200" t="s">
        <v>266</v>
      </c>
      <c r="C106" s="183"/>
      <c r="D106" s="183"/>
      <c r="E106" s="183"/>
      <c r="F106" s="183"/>
      <c r="G106" s="183"/>
      <c r="H106" s="232">
        <v>29.38</v>
      </c>
      <c r="L106" s="175"/>
    </row>
    <row r="107" spans="1:12" ht="12.75">
      <c r="A107" s="183" t="s">
        <v>297</v>
      </c>
      <c r="B107" s="200" t="s">
        <v>298</v>
      </c>
      <c r="C107" s="183"/>
      <c r="D107" s="183"/>
      <c r="E107" s="183"/>
      <c r="F107" s="183"/>
      <c r="G107" s="183"/>
      <c r="H107" s="232">
        <v>250.89</v>
      </c>
      <c r="L107" s="175"/>
    </row>
    <row r="108" spans="1:12" ht="12.75">
      <c r="A108" s="183" t="s">
        <v>27</v>
      </c>
      <c r="B108" s="200" t="s">
        <v>273</v>
      </c>
      <c r="C108" s="242"/>
      <c r="D108" s="242"/>
      <c r="E108" s="242"/>
      <c r="F108" s="242"/>
      <c r="G108" s="242"/>
      <c r="H108" s="232">
        <v>4.36</v>
      </c>
      <c r="L108" s="175"/>
    </row>
    <row r="109" spans="1:12" ht="12.75">
      <c r="A109" s="183" t="s">
        <v>299</v>
      </c>
      <c r="B109" s="200" t="s">
        <v>300</v>
      </c>
      <c r="C109" s="183"/>
      <c r="D109" s="183"/>
      <c r="E109" s="183"/>
      <c r="F109" s="183"/>
      <c r="G109" s="183"/>
      <c r="H109" s="233">
        <v>226.9</v>
      </c>
      <c r="L109" s="175"/>
    </row>
    <row r="110" spans="1:12" ht="12.75">
      <c r="A110" s="236" t="s">
        <v>301</v>
      </c>
      <c r="B110" s="237" t="s">
        <v>302</v>
      </c>
      <c r="C110" s="183"/>
      <c r="D110" s="183"/>
      <c r="E110" s="183"/>
      <c r="F110" s="183"/>
      <c r="G110" s="183"/>
      <c r="H110" s="232">
        <v>74.79</v>
      </c>
      <c r="L110" s="175"/>
    </row>
    <row r="111" spans="1:12" ht="12.75">
      <c r="A111" s="183" t="s">
        <v>67</v>
      </c>
      <c r="B111" s="200" t="s">
        <v>277</v>
      </c>
      <c r="C111" s="183"/>
      <c r="D111" s="183"/>
      <c r="E111" s="183"/>
      <c r="F111" s="183"/>
      <c r="G111" s="183"/>
      <c r="H111" s="233">
        <v>71.3</v>
      </c>
      <c r="L111" s="175"/>
    </row>
    <row r="112" spans="1:12" ht="12.75">
      <c r="A112" s="239" t="s">
        <v>303</v>
      </c>
      <c r="B112" s="240" t="s">
        <v>304</v>
      </c>
      <c r="C112" s="239"/>
      <c r="D112" s="239"/>
      <c r="E112" s="239"/>
      <c r="F112" s="239"/>
      <c r="G112" s="239"/>
      <c r="H112" s="233">
        <v>99.2</v>
      </c>
      <c r="L112" s="175"/>
    </row>
    <row r="113" spans="1:12" ht="12.75">
      <c r="A113" s="236" t="s">
        <v>305</v>
      </c>
      <c r="B113" s="237" t="s">
        <v>306</v>
      </c>
      <c r="C113" s="183"/>
      <c r="D113" s="183"/>
      <c r="E113" s="183"/>
      <c r="F113" s="183"/>
      <c r="G113" s="183"/>
      <c r="H113" s="232">
        <v>27.3</v>
      </c>
      <c r="L113" s="175"/>
    </row>
    <row r="114" spans="1:12" ht="12.75">
      <c r="A114" s="183" t="s">
        <v>307</v>
      </c>
      <c r="B114" s="200" t="s">
        <v>308</v>
      </c>
      <c r="C114" s="183"/>
      <c r="D114" s="183"/>
      <c r="E114" s="183"/>
      <c r="F114" s="183"/>
      <c r="G114" s="183"/>
      <c r="H114" s="232"/>
      <c r="L114" s="175"/>
    </row>
    <row r="115" spans="1:12" ht="12.75">
      <c r="A115" s="183" t="s">
        <v>309</v>
      </c>
      <c r="B115" s="200" t="s">
        <v>310</v>
      </c>
      <c r="C115" s="183"/>
      <c r="D115" s="183"/>
      <c r="E115" s="183"/>
      <c r="F115" s="183"/>
      <c r="G115" s="183"/>
      <c r="H115" s="232">
        <v>23.7</v>
      </c>
      <c r="L115" s="175"/>
    </row>
    <row r="116" spans="1:12" ht="12.75">
      <c r="A116" s="183" t="s">
        <v>311</v>
      </c>
      <c r="B116" s="200" t="s">
        <v>270</v>
      </c>
      <c r="C116" s="183"/>
      <c r="D116" s="183"/>
      <c r="E116" s="183"/>
      <c r="F116" s="183"/>
      <c r="G116" s="183"/>
      <c r="H116" s="232">
        <v>134.28</v>
      </c>
      <c r="L116" s="175"/>
    </row>
    <row r="117" spans="1:12" ht="12.75">
      <c r="A117" s="183" t="s">
        <v>311</v>
      </c>
      <c r="B117" s="200" t="s">
        <v>310</v>
      </c>
      <c r="C117" s="183"/>
      <c r="D117" s="183"/>
      <c r="E117" s="183"/>
      <c r="F117" s="183"/>
      <c r="G117" s="183"/>
      <c r="H117" s="232">
        <v>23.63</v>
      </c>
      <c r="L117" s="175"/>
    </row>
    <row r="118" spans="1:12" ht="12.75">
      <c r="A118" s="236" t="s">
        <v>312</v>
      </c>
      <c r="B118" s="236" t="s">
        <v>313</v>
      </c>
      <c r="C118" s="183"/>
      <c r="D118" s="183"/>
      <c r="E118" s="183"/>
      <c r="F118" s="183"/>
      <c r="G118" s="183"/>
      <c r="H118" s="232">
        <v>24.08</v>
      </c>
      <c r="L118" s="175"/>
    </row>
    <row r="119" spans="1:12" ht="12.75">
      <c r="A119" s="183" t="s">
        <v>37</v>
      </c>
      <c r="B119" s="200" t="s">
        <v>266</v>
      </c>
      <c r="C119" s="183"/>
      <c r="D119" s="183"/>
      <c r="E119" s="183"/>
      <c r="F119" s="183"/>
      <c r="G119" s="183"/>
      <c r="H119" s="233">
        <v>106.47</v>
      </c>
      <c r="L119" s="175"/>
    </row>
    <row r="120" spans="1:12" ht="12.75">
      <c r="A120" s="183" t="s">
        <v>314</v>
      </c>
      <c r="B120" s="200" t="s">
        <v>277</v>
      </c>
      <c r="C120" s="183"/>
      <c r="D120" s="183"/>
      <c r="E120" s="183"/>
      <c r="F120" s="183"/>
      <c r="G120" s="183"/>
      <c r="H120" s="233">
        <v>38.03</v>
      </c>
      <c r="L120" s="175"/>
    </row>
    <row r="121" spans="1:12" ht="12.75">
      <c r="A121" s="183" t="s">
        <v>202</v>
      </c>
      <c r="B121" s="200" t="s">
        <v>266</v>
      </c>
      <c r="C121" s="183"/>
      <c r="D121" s="183"/>
      <c r="E121" s="183"/>
      <c r="F121" s="183"/>
      <c r="G121" s="183"/>
      <c r="H121" s="232">
        <v>22.44</v>
      </c>
      <c r="L121" s="175"/>
    </row>
    <row r="122" spans="1:12" ht="12.75">
      <c r="A122" s="183" t="s">
        <v>315</v>
      </c>
      <c r="B122" s="200" t="s">
        <v>280</v>
      </c>
      <c r="C122" s="183"/>
      <c r="D122" s="183"/>
      <c r="E122" s="183"/>
      <c r="F122" s="183"/>
      <c r="G122" s="183"/>
      <c r="H122" s="232">
        <v>38.95</v>
      </c>
      <c r="L122" s="175"/>
    </row>
    <row r="123" spans="1:12" ht="12.75">
      <c r="A123" s="183" t="s">
        <v>72</v>
      </c>
      <c r="B123" s="200" t="s">
        <v>262</v>
      </c>
      <c r="C123" s="183"/>
      <c r="D123" s="183"/>
      <c r="E123" s="183"/>
      <c r="F123" s="183"/>
      <c r="G123" s="183"/>
      <c r="H123" s="233">
        <v>9.8</v>
      </c>
      <c r="L123" s="175"/>
    </row>
    <row r="124" spans="1:12" ht="12.75">
      <c r="A124" s="183" t="s">
        <v>316</v>
      </c>
      <c r="B124" s="200" t="s">
        <v>280</v>
      </c>
      <c r="C124" s="183"/>
      <c r="D124" s="183"/>
      <c r="E124" s="183"/>
      <c r="F124" s="183"/>
      <c r="G124" s="183"/>
      <c r="H124" s="232">
        <v>25.55</v>
      </c>
      <c r="L124" s="175"/>
    </row>
    <row r="125" spans="1:12" ht="12.75">
      <c r="A125" s="183" t="s">
        <v>316</v>
      </c>
      <c r="B125" s="200" t="s">
        <v>264</v>
      </c>
      <c r="C125" s="183"/>
      <c r="D125" s="183"/>
      <c r="E125" s="183"/>
      <c r="F125" s="183"/>
      <c r="G125" s="183"/>
      <c r="H125" s="232">
        <v>117.88</v>
      </c>
      <c r="L125" s="175"/>
    </row>
    <row r="126" spans="1:12" ht="12.75">
      <c r="A126" s="183" t="s">
        <v>38</v>
      </c>
      <c r="B126" s="200" t="s">
        <v>278</v>
      </c>
      <c r="C126" s="183"/>
      <c r="D126" s="183"/>
      <c r="E126" s="183"/>
      <c r="F126" s="183"/>
      <c r="G126" s="183"/>
      <c r="H126" s="233">
        <v>6.46</v>
      </c>
      <c r="L126" s="175"/>
    </row>
    <row r="127" spans="1:8" s="188" customFormat="1" ht="11.25">
      <c r="A127" s="183" t="s">
        <v>68</v>
      </c>
      <c r="B127" s="200" t="s">
        <v>273</v>
      </c>
      <c r="C127" s="183"/>
      <c r="D127" s="183"/>
      <c r="E127" s="183"/>
      <c r="F127" s="183"/>
      <c r="G127" s="183"/>
      <c r="H127" s="233">
        <v>12.17</v>
      </c>
    </row>
    <row r="128" spans="1:12" ht="12.75">
      <c r="A128" s="183" t="s">
        <v>317</v>
      </c>
      <c r="B128" s="243" t="s">
        <v>266</v>
      </c>
      <c r="C128" s="244"/>
      <c r="D128" s="244"/>
      <c r="E128" s="244"/>
      <c r="F128" s="244"/>
      <c r="G128" s="244"/>
      <c r="H128" s="245">
        <v>46.63</v>
      </c>
      <c r="L128" s="175"/>
    </row>
    <row r="129" spans="1:12" ht="12.75">
      <c r="A129" s="183" t="s">
        <v>210</v>
      </c>
      <c r="B129" s="200" t="s">
        <v>268</v>
      </c>
      <c r="C129" s="183"/>
      <c r="D129" s="183"/>
      <c r="E129" s="183"/>
      <c r="F129" s="183"/>
      <c r="G129" s="183"/>
      <c r="H129" s="232">
        <v>2.58</v>
      </c>
      <c r="L129" s="175"/>
    </row>
    <row r="130" spans="1:12" ht="12.75">
      <c r="A130" s="183" t="s">
        <v>318</v>
      </c>
      <c r="B130" s="200" t="s">
        <v>280</v>
      </c>
      <c r="C130" s="183"/>
      <c r="D130" s="183"/>
      <c r="E130" s="183"/>
      <c r="F130" s="183"/>
      <c r="G130" s="183"/>
      <c r="H130" s="233">
        <v>12.42</v>
      </c>
      <c r="L130" s="175"/>
    </row>
    <row r="131" spans="1:12" ht="12.75">
      <c r="A131" s="183" t="s">
        <v>319</v>
      </c>
      <c r="B131" s="200" t="s">
        <v>273</v>
      </c>
      <c r="C131" s="183"/>
      <c r="D131" s="183"/>
      <c r="E131" s="183"/>
      <c r="F131" s="183"/>
      <c r="G131" s="183"/>
      <c r="H131" s="232">
        <v>137.5</v>
      </c>
      <c r="L131" s="175"/>
    </row>
    <row r="132" spans="1:13" ht="12.75">
      <c r="A132" s="183" t="s">
        <v>309</v>
      </c>
      <c r="B132" s="200" t="s">
        <v>270</v>
      </c>
      <c r="C132" s="183"/>
      <c r="D132" s="183"/>
      <c r="E132" s="183"/>
      <c r="F132" s="183"/>
      <c r="G132" s="183"/>
      <c r="H132" s="232">
        <v>115.55</v>
      </c>
      <c r="K132" s="179"/>
      <c r="L132" s="177"/>
      <c r="M132" s="246"/>
    </row>
    <row r="133" spans="1:13" ht="12.75">
      <c r="A133" s="183" t="s">
        <v>320</v>
      </c>
      <c r="B133" s="200" t="s">
        <v>321</v>
      </c>
      <c r="C133" s="183"/>
      <c r="D133" s="183"/>
      <c r="E133" s="183"/>
      <c r="F133" s="183"/>
      <c r="G133" s="183"/>
      <c r="H133" s="233">
        <v>37.15</v>
      </c>
      <c r="K133" s="179"/>
      <c r="L133" s="177"/>
      <c r="M133" s="246"/>
    </row>
    <row r="134" spans="1:13" ht="12.75">
      <c r="A134" s="183" t="s">
        <v>322</v>
      </c>
      <c r="B134" s="200" t="s">
        <v>323</v>
      </c>
      <c r="C134" s="183"/>
      <c r="D134" s="183"/>
      <c r="E134" s="183"/>
      <c r="F134" s="183"/>
      <c r="G134" s="183"/>
      <c r="H134" s="233">
        <v>2.16</v>
      </c>
      <c r="K134" s="179"/>
      <c r="L134" s="177"/>
      <c r="M134" s="246"/>
    </row>
    <row r="135" spans="1:13" ht="12.75">
      <c r="A135" s="183"/>
      <c r="B135" s="200"/>
      <c r="C135" s="183"/>
      <c r="D135" s="234"/>
      <c r="E135" s="235"/>
      <c r="F135" s="235"/>
      <c r="G135" s="235"/>
      <c r="H135" s="232"/>
      <c r="K135" s="179"/>
      <c r="L135" s="177"/>
      <c r="M135" s="246"/>
    </row>
    <row r="136" spans="1:13" ht="12.75">
      <c r="A136" s="183"/>
      <c r="B136" s="200"/>
      <c r="C136" s="183"/>
      <c r="D136" s="183"/>
      <c r="E136" s="183"/>
      <c r="F136" s="183"/>
      <c r="G136" s="183"/>
      <c r="H136" s="232"/>
      <c r="K136" s="179"/>
      <c r="L136" s="177"/>
      <c r="M136" s="246"/>
    </row>
    <row r="137" spans="1:13" ht="12.75">
      <c r="A137" s="183"/>
      <c r="B137" s="200"/>
      <c r="C137" s="183"/>
      <c r="D137" s="183"/>
      <c r="E137" s="183"/>
      <c r="F137" s="183"/>
      <c r="G137" s="183"/>
      <c r="H137" s="232"/>
      <c r="K137" s="179"/>
      <c r="L137" s="177"/>
      <c r="M137" s="246"/>
    </row>
    <row r="138" spans="1:13" ht="12.75">
      <c r="A138" s="183"/>
      <c r="B138" s="200"/>
      <c r="C138" s="183"/>
      <c r="D138" s="183"/>
      <c r="E138" s="183"/>
      <c r="F138" s="183"/>
      <c r="G138" s="183"/>
      <c r="H138" s="232"/>
      <c r="K138" s="179"/>
      <c r="L138" s="177"/>
      <c r="M138" s="246"/>
    </row>
    <row r="139" spans="1:13" ht="12.75">
      <c r="A139" s="183"/>
      <c r="B139" s="200"/>
      <c r="C139" s="183"/>
      <c r="D139" s="183"/>
      <c r="E139" s="183"/>
      <c r="F139" s="183"/>
      <c r="G139" s="183"/>
      <c r="H139" s="232"/>
      <c r="K139" s="179"/>
      <c r="L139" s="177"/>
      <c r="M139" s="246"/>
    </row>
    <row r="140" spans="1:13" ht="12.75">
      <c r="A140" s="183"/>
      <c r="B140" s="200"/>
      <c r="C140" s="183"/>
      <c r="D140" s="183"/>
      <c r="E140" s="183"/>
      <c r="F140" s="183"/>
      <c r="G140" s="183"/>
      <c r="H140" s="232"/>
      <c r="K140" s="179"/>
      <c r="L140" s="177"/>
      <c r="M140" s="246"/>
    </row>
    <row r="141" spans="1:13" ht="12.75">
      <c r="A141" s="183"/>
      <c r="B141" s="200"/>
      <c r="C141" s="183"/>
      <c r="D141" s="183"/>
      <c r="E141" s="183"/>
      <c r="F141" s="183"/>
      <c r="G141" s="183"/>
      <c r="H141" s="232"/>
      <c r="K141" s="179"/>
      <c r="L141" s="177"/>
      <c r="M141" s="246"/>
    </row>
    <row r="142" spans="1:13" ht="12.75">
      <c r="A142" s="183"/>
      <c r="B142" s="200"/>
      <c r="C142" s="183"/>
      <c r="D142" s="183"/>
      <c r="E142" s="183"/>
      <c r="F142" s="183"/>
      <c r="G142" s="183"/>
      <c r="H142" s="247"/>
      <c r="K142" s="179"/>
      <c r="L142" s="177"/>
      <c r="M142" s="246"/>
    </row>
    <row r="143" spans="11:13" ht="12.75">
      <c r="K143" s="179"/>
      <c r="L143" s="177"/>
      <c r="M143" s="246"/>
    </row>
    <row r="144" spans="11:13" ht="12.75">
      <c r="K144" s="179"/>
      <c r="L144" s="177"/>
      <c r="M144" s="246"/>
    </row>
    <row r="145" spans="11:13" ht="12.75">
      <c r="K145" s="179"/>
      <c r="L145" s="177"/>
      <c r="M145" s="246"/>
    </row>
    <row r="146" spans="11:13" ht="12.75">
      <c r="K146" s="179"/>
      <c r="L146" s="177"/>
      <c r="M146" s="246"/>
    </row>
    <row r="147" spans="11:13" ht="12.75">
      <c r="K147" s="179"/>
      <c r="L147" s="177"/>
      <c r="M147" s="246"/>
    </row>
    <row r="148" spans="11:13" ht="12.75">
      <c r="K148" s="179"/>
      <c r="L148" s="177"/>
      <c r="M148" s="246"/>
    </row>
    <row r="149" spans="11:13" ht="12.75">
      <c r="K149" s="179"/>
      <c r="L149" s="177"/>
      <c r="M149" s="246"/>
    </row>
    <row r="150" spans="11:13" ht="12.75">
      <c r="K150" s="178"/>
      <c r="L150" s="177"/>
      <c r="M150" s="178"/>
    </row>
  </sheetData>
  <sheetProtection/>
  <mergeCells count="3">
    <mergeCell ref="B3:C3"/>
    <mergeCell ref="B4:C4"/>
    <mergeCell ref="N2:P2"/>
  </mergeCells>
  <printOptions horizontalCentered="1"/>
  <pageMargins left="0.31496062992125984" right="0.28" top="1.2" bottom="0.14" header="1.2" footer="0.14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michel</dc:creator>
  <cp:keywords/>
  <dc:description/>
  <cp:lastModifiedBy>Frédéric Hoest</cp:lastModifiedBy>
  <cp:lastPrinted>2017-07-30T22:40:51Z</cp:lastPrinted>
  <dcterms:created xsi:type="dcterms:W3CDTF">2011-03-01T20:45:29Z</dcterms:created>
  <dcterms:modified xsi:type="dcterms:W3CDTF">2018-01-21T10:51:49Z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